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240" windowHeight="1255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<sst xmlns="http://schemas.openxmlformats.org/spreadsheetml/2006/main" count="491" uniqueCount="241">
  <si>
    <t>Расшифровка расходов, включенных в отчет по форме, утвержденной в постановлении Правительства Москвы от 08.12.2009г. № 1357-ПП</t>
  </si>
  <si>
    <t xml:space="preserve">по состоянию на: 01.04.2018 (за отчетный период с 01.2018 по 03.2018)
</t>
  </si>
  <si>
    <t>Номер</t>
  </si>
  <si>
    <t>Наименование показателей</t>
  </si>
  <si>
    <t>Расходы по смете на содержание и текущий ремонт общего имущества МКД в 2018 году по всем домам, находящимся в управлении (для ГБУ Жилищник утвержденный план ФХД)</t>
  </si>
  <si>
    <t>Выполненные и принятые работы по содержанию и текущему ремонту общего имущества МКД нарастающим итогом с начала года (данные бухгалтерского учета по всем домам, находящимся в управлении в 2018 году)</t>
  </si>
  <si>
    <t>в том числе выполненные и принятые работы по содержанию и текущему ремонту общего имущества МКД (данные бухгалтерского учета по всем домам, находящимся в управлении) поквартально</t>
  </si>
  <si>
    <t>Оплаченные работы по содержанию и текущему ремонту общего имущества МКД (лицевой счет)</t>
  </si>
  <si>
    <t>Выполненные и принятые работы по содержанию и текущему ремонту общего имущества МКД нарастающим итогом с начала года (данные бухгалтерского учета по субсидируемым домам, находящимся в управлении в 2018 году)
 - КЭСО 184</t>
  </si>
  <si>
    <t>в том числе за истекший квартал</t>
  </si>
  <si>
    <t>1 квартал</t>
  </si>
  <si>
    <t>2 квартал</t>
  </si>
  <si>
    <t>3 квартал</t>
  </si>
  <si>
    <t>4 квартал</t>
  </si>
  <si>
    <t>5.</t>
  </si>
  <si>
    <t>Расходы по содержанию и текущему ремонту общего имущества МКД по смете расходов за отчетный период - всего (руб)</t>
  </si>
  <si>
    <t xml:space="preserve">  в том числе:</t>
  </si>
  <si>
    <t>5.1.</t>
  </si>
  <si>
    <t xml:space="preserve">  Расходы по управлению МКД руб.</t>
  </si>
  <si>
    <t>5.1.1.</t>
  </si>
  <si>
    <t xml:space="preserve">    - заработная плата АУП</t>
  </si>
  <si>
    <t>5.1.2.</t>
  </si>
  <si>
    <t xml:space="preserve">    - начисления на заработную плату АУП</t>
  </si>
  <si>
    <t>5.1.3.</t>
  </si>
  <si>
    <t xml:space="preserve">    - заработная плата ИТР участков (начальников участков,прорабов,мастеров,техников)</t>
  </si>
  <si>
    <t>5.1.4.</t>
  </si>
  <si>
    <t xml:space="preserve">    - начисления на заработную плату ИТР</t>
  </si>
  <si>
    <t>5.1.5.</t>
  </si>
  <si>
    <t xml:space="preserve">    - услуги связи</t>
  </si>
  <si>
    <t>5.1.6.</t>
  </si>
  <si>
    <t xml:space="preserve">    - транспортные услуги</t>
  </si>
  <si>
    <t>5.1.7.</t>
  </si>
  <si>
    <t xml:space="preserve">    - коммунальные услуги</t>
  </si>
  <si>
    <t>5.1.8.</t>
  </si>
  <si>
    <t xml:space="preserve">    - расходы по содержанию имущества (ремонт картр.)</t>
  </si>
  <si>
    <t>5.1.9.</t>
  </si>
  <si>
    <t xml:space="preserve">    - прочие расходы(включая амортизацию компьютеров, факсов)</t>
  </si>
  <si>
    <t>5.1.10.</t>
  </si>
  <si>
    <t xml:space="preserve">    - обучение</t>
  </si>
  <si>
    <t>5.1.11.</t>
  </si>
  <si>
    <t xml:space="preserve">    - аварийное средство УПТ-1</t>
  </si>
  <si>
    <t>5.1.12.</t>
  </si>
  <si>
    <t xml:space="preserve">    - обслуживание "Консультант плюс"</t>
  </si>
  <si>
    <t>5.1.13.</t>
  </si>
  <si>
    <t xml:space="preserve">    - увеличение стоимости основных средств</t>
  </si>
  <si>
    <t>5.1.14.</t>
  </si>
  <si>
    <t xml:space="preserve">    - уведичение стоимости материальных запасов</t>
  </si>
  <si>
    <t>5.1.15.</t>
  </si>
  <si>
    <t xml:space="preserve">    - канцтовары</t>
  </si>
  <si>
    <t>5.1.16.</t>
  </si>
  <si>
    <t xml:space="preserve">    - разное</t>
  </si>
  <si>
    <t>5.2.</t>
  </si>
  <si>
    <t xml:space="preserve">  Расходы по санитарному содержанию помещений общего пользования, входящих в остав общего имущества МКД нарастающим итогом с начала года, руб., в том числе за отчетный квартал, руб.</t>
  </si>
  <si>
    <t>5.2.1.</t>
  </si>
  <si>
    <t xml:space="preserve">    Уборщики лестничных клеток и служебных помещений</t>
  </si>
  <si>
    <t>5.2.1.1.</t>
  </si>
  <si>
    <t xml:space="preserve">      - оплата труда (уборщики)</t>
  </si>
  <si>
    <t>5.2.1.2.</t>
  </si>
  <si>
    <t xml:space="preserve">      - начисления (уборщики)</t>
  </si>
  <si>
    <t>5.2.1.3.</t>
  </si>
  <si>
    <t xml:space="preserve">      - материалы</t>
  </si>
  <si>
    <t>5.2.1.4.</t>
  </si>
  <si>
    <t xml:space="preserve">      - инвентарь (уборщики)</t>
  </si>
  <si>
    <t>5.2.1.5.</t>
  </si>
  <si>
    <t xml:space="preserve">      - спецодежда (уборщики)</t>
  </si>
  <si>
    <t>5.2.1.6.</t>
  </si>
  <si>
    <t xml:space="preserve">      - моющие средства (уборщики)</t>
  </si>
  <si>
    <t>5.3.</t>
  </si>
  <si>
    <t xml:space="preserve">  Работы по сбору и вывозу ТБО нарастающим итогом с начала года, руб., в том числе за отчетный квартал, руб.</t>
  </si>
  <si>
    <t>5.3.1.</t>
  </si>
  <si>
    <t xml:space="preserve">    Содержание уборщиков мусоропровода</t>
  </si>
  <si>
    <t>5.3.1.1.</t>
  </si>
  <si>
    <t xml:space="preserve">      - оплата труда (мусоросборщики)</t>
  </si>
  <si>
    <t>5.3.1.2.</t>
  </si>
  <si>
    <t xml:space="preserve">      - начисления (мусоросборщики)</t>
  </si>
  <si>
    <t>5.3.1.3.</t>
  </si>
  <si>
    <t xml:space="preserve">      - материалы (мусоросборщики)</t>
  </si>
  <si>
    <t>5.3.1.4.</t>
  </si>
  <si>
    <t xml:space="preserve">      - инвентарь (мусоросборщики)</t>
  </si>
  <si>
    <t>5.3.1.5.</t>
  </si>
  <si>
    <t xml:space="preserve">      - спецодежда (мусоросборщики)</t>
  </si>
  <si>
    <t>5.3.2.</t>
  </si>
  <si>
    <t xml:space="preserve">    Вывоз ТБО</t>
  </si>
  <si>
    <t>5.3.3.</t>
  </si>
  <si>
    <t xml:space="preserve">    Обезвреживание ТБО</t>
  </si>
  <si>
    <t>5.4.</t>
  </si>
  <si>
    <t xml:space="preserve">  Расходы по вывозу и обезвреживанию крупногабаритного мусора</t>
  </si>
  <si>
    <t>5.5.</t>
  </si>
  <si>
    <t xml:space="preserve">  Расходы по содержанию и ППР помещений общего пользования, входящих в состав общего имущества МКД нарастающим итогом с начала года, руб., в том числе за отчетный квартал, руб.</t>
  </si>
  <si>
    <t>5.5.1.</t>
  </si>
  <si>
    <t xml:space="preserve">    Рабочие текущего ремонта</t>
  </si>
  <si>
    <t>5.5.1.1.</t>
  </si>
  <si>
    <t xml:space="preserve">      - заработная плата РТР</t>
  </si>
  <si>
    <t>5.5.1.2.</t>
  </si>
  <si>
    <t xml:space="preserve">      - начисления на заработрую плату РТР</t>
  </si>
  <si>
    <t>5.5.1.3.</t>
  </si>
  <si>
    <t xml:space="preserve">      - материалы РТР</t>
  </si>
  <si>
    <t>5.5.1.4.</t>
  </si>
  <si>
    <t xml:space="preserve">      - инвентарь РТР</t>
  </si>
  <si>
    <t>5.5.1.5.</t>
  </si>
  <si>
    <t xml:space="preserve">      - спецодежда РТР</t>
  </si>
  <si>
    <t>5.5.2.</t>
  </si>
  <si>
    <t xml:space="preserve">    Текущий ремонт подъездов силами привлеченных организаций</t>
  </si>
  <si>
    <t xml:space="preserve">      в том числе:</t>
  </si>
  <si>
    <t>5.5.2.1.</t>
  </si>
  <si>
    <t xml:space="preserve">      - заработная плата</t>
  </si>
  <si>
    <t>5.5.2.2.</t>
  </si>
  <si>
    <t xml:space="preserve">      - начисления на заработную плату</t>
  </si>
  <si>
    <t>5.5.2.3.</t>
  </si>
  <si>
    <t xml:space="preserve">      - прочие расходы</t>
  </si>
  <si>
    <t>5.5.3.</t>
  </si>
  <si>
    <t xml:space="preserve">    Очистка кровли от снега и наледи силами привлеченных организаций</t>
  </si>
  <si>
    <t>5.5.3.1.</t>
  </si>
  <si>
    <t>5.5.3.2.</t>
  </si>
  <si>
    <t>5.5.3.3.</t>
  </si>
  <si>
    <t>5.5.4.</t>
  </si>
  <si>
    <t xml:space="preserve">    Текущий ремонт подъездов (собственными силами)</t>
  </si>
  <si>
    <t>5.6.</t>
  </si>
  <si>
    <t xml:space="preserve">  Расходы по содержанию и ППР внутридомовых инженерных коммуникаций и оборудования, входящих в состав общего имущества МКД нарастающим итогом с начала года, руб., в том числе за отчетный квартал, руб.</t>
  </si>
  <si>
    <t>5.6.1.</t>
  </si>
  <si>
    <t xml:space="preserve">    - видиодиагностика внутренней поверхности мусоропровода</t>
  </si>
  <si>
    <t>5.6.2.</t>
  </si>
  <si>
    <t xml:space="preserve">    - очистка, промывка, дезинфекция внутренней поверхности асбестоцементного ствола мусоропровода с применением ММБ</t>
  </si>
  <si>
    <t>5.6.3.</t>
  </si>
  <si>
    <t xml:space="preserve">    - обслуживание УУТЭ (узел учета тепловой энергии)</t>
  </si>
  <si>
    <t>5.6.4.</t>
  </si>
  <si>
    <t xml:space="preserve">    - обслуживание АСКУЭ (автоматизированная система контроля и учета электрической энергии)</t>
  </si>
  <si>
    <t>5.6.5.</t>
  </si>
  <si>
    <t xml:space="preserve">    - ремонт и содержание встроенных ЦТП, ТП (на 1 строение)</t>
  </si>
  <si>
    <t>5.6.6.</t>
  </si>
  <si>
    <t xml:space="preserve">    - обслуживание расширительных баков</t>
  </si>
  <si>
    <t>5.6.7.</t>
  </si>
  <si>
    <t xml:space="preserve">    - ремонт и содержание газовых крышных котельных (на 1 строение)</t>
  </si>
  <si>
    <t>5.6.8.</t>
  </si>
  <si>
    <t xml:space="preserve">    - техническое обслуживание и ремонт насосов ХВС</t>
  </si>
  <si>
    <t>5.6.9.</t>
  </si>
  <si>
    <t xml:space="preserve">    - обслуживание ОЗДС (охранно-защитная дератизационная система)</t>
  </si>
  <si>
    <t>5.6.10.</t>
  </si>
  <si>
    <t xml:space="preserve">    - обслуживание элеваторых узлов</t>
  </si>
  <si>
    <t>5.6.11.</t>
  </si>
  <si>
    <t xml:space="preserve">    - обслуживание и ремонт водоподкачек (на 1 строение)</t>
  </si>
  <si>
    <t>5.6.12.</t>
  </si>
  <si>
    <t xml:space="preserve">    - ремонт и обслуживание энергосберегающего оборудования</t>
  </si>
  <si>
    <t>5.6.13.</t>
  </si>
  <si>
    <t xml:space="preserve">    - содержание и текущий ремонт светильников наружного освещения</t>
  </si>
  <si>
    <t>5.7.</t>
  </si>
  <si>
    <t xml:space="preserve">  Расходы по техническому обслуживанию, текущему ремонту и содержанию лифтового оборудования, входящих в состав общего имущества МКД нарастающим итогом с начала года, руб., в том числе за отчетный квартал, руб.</t>
  </si>
  <si>
    <t>5.8.</t>
  </si>
  <si>
    <t xml:space="preserve">  Расходы по содержанию и ППР систем противопожарной безопасности, входящих в состав общего имущества МКД нарастающим итогом с начала года, руб., в том числе за отчетный квартал, руб.</t>
  </si>
  <si>
    <t>5.8.1.</t>
  </si>
  <si>
    <t xml:space="preserve">    - обслуживание систем ДУ и ППА</t>
  </si>
  <si>
    <t>5.8.2.</t>
  </si>
  <si>
    <t xml:space="preserve">    - произведение замеров на электрооборудовании щитовых дома (сопротивление, фазы ноль, изоляции)</t>
  </si>
  <si>
    <t>5.8.3.</t>
  </si>
  <si>
    <t xml:space="preserve">    - обеспечение условий пожаробезопасности электроплит</t>
  </si>
  <si>
    <t>5.8.4.</t>
  </si>
  <si>
    <t xml:space="preserve">    - противопожарные мероприятия</t>
  </si>
  <si>
    <t>5.9.</t>
  </si>
  <si>
    <t xml:space="preserve">  Расходы по содержанию и ППР систем вентиляции и газоходов, входящих в состав общего имущества МКД нарастающим итогом с начала года, руб., в том числе за отчетный квартал, руб.</t>
  </si>
  <si>
    <t>5.9.1.</t>
  </si>
  <si>
    <t xml:space="preserve">    - очистка и ремонт вентканалов</t>
  </si>
  <si>
    <t>5.9.2.</t>
  </si>
  <si>
    <t xml:space="preserve">    - очистка и ремонт дымоходов</t>
  </si>
  <si>
    <t>5.9.3.</t>
  </si>
  <si>
    <t xml:space="preserve">    - содержание и ремонт притяно-вытяжной вентиляции</t>
  </si>
  <si>
    <t>5.9.4.</t>
  </si>
  <si>
    <t xml:space="preserve">    - прочистка газоходов</t>
  </si>
  <si>
    <t>5.10.</t>
  </si>
  <si>
    <t xml:space="preserve">  Расходы по содержанию и ППР, систем газораспределения и газового оборудования, входящих в состав общего имущества МКД нарастающим итогом с начала года, руб., в том числе за отчетный квартал, руб.</t>
  </si>
  <si>
    <t>5.10.1.</t>
  </si>
  <si>
    <t xml:space="preserve">    - в домах с газовыми плитами и центральным горячим водоснабжением</t>
  </si>
  <si>
    <t>5.10.2.</t>
  </si>
  <si>
    <t xml:space="preserve">    - в домах с газовыми плитами и газовыми колонками</t>
  </si>
  <si>
    <t>5.11.</t>
  </si>
  <si>
    <t xml:space="preserve">  Расходы по аварийно-техническому обслуживанию систем инженерного оборудования,входящего в состав общего имущества МКД (кроме газовых)</t>
  </si>
  <si>
    <t>5.12.</t>
  </si>
  <si>
    <t xml:space="preserve">  Расходы на электроэнергию,потребленную на дежурное освещение мест общего пользования и работу лифтов (общедомовые нужды) нарастающим итогом с начала года, руб., в том числе за отчетный квартал, руб.</t>
  </si>
  <si>
    <t>5.12.1.</t>
  </si>
  <si>
    <t xml:space="preserve">    - на силовую энергию</t>
  </si>
  <si>
    <t>5.12.2.</t>
  </si>
  <si>
    <t xml:space="preserve">    - на дежурное освещение</t>
  </si>
  <si>
    <t>5.13.</t>
  </si>
  <si>
    <t xml:space="preserve">  Расходы на воду, потребленную на общедомовые нужды, нарастающим итогом с начала года, руб., в том числе за отчетный квартал, руб</t>
  </si>
  <si>
    <t>5.13.1.</t>
  </si>
  <si>
    <t>5.13.2.</t>
  </si>
  <si>
    <t xml:space="preserve">    - на уборку мусорных камер</t>
  </si>
  <si>
    <t>5.13.3.</t>
  </si>
  <si>
    <t xml:space="preserve">    - на прочие нужды</t>
  </si>
  <si>
    <t>5.14.</t>
  </si>
  <si>
    <t xml:space="preserve">  Прочие расходы по содержанию и ремонту общего имущества МКД, нарастающим итогом с начала года, руб., в том числе за отчетный квартал, руб.</t>
  </si>
  <si>
    <t>5.14.1.</t>
  </si>
  <si>
    <t xml:space="preserve">    - дератизация</t>
  </si>
  <si>
    <t>5.14.2.</t>
  </si>
  <si>
    <t xml:space="preserve">    - дезинсекция</t>
  </si>
  <si>
    <t>5.14.3.</t>
  </si>
  <si>
    <t xml:space="preserve">    - дезинфекция</t>
  </si>
  <si>
    <t>5.14.4.</t>
  </si>
  <si>
    <t xml:space="preserve">    - страхование лифтов</t>
  </si>
  <si>
    <t>5.14.5.</t>
  </si>
  <si>
    <t xml:space="preserve">    - инвентаризация</t>
  </si>
  <si>
    <t>5.14.6.</t>
  </si>
  <si>
    <t xml:space="preserve">    - оплата за транзитный счет Банка Москвы</t>
  </si>
  <si>
    <t>5.14.7.</t>
  </si>
  <si>
    <t xml:space="preserve">    - амортизация машин,инвентаря для выполнения работ</t>
  </si>
  <si>
    <t>5.14.8.</t>
  </si>
  <si>
    <t xml:space="preserve">    - прочие расходы по текущему ремонту МКД</t>
  </si>
  <si>
    <t>5.14.9.</t>
  </si>
  <si>
    <t xml:space="preserve">    - ТЗК</t>
  </si>
  <si>
    <t>5.14.10.</t>
  </si>
  <si>
    <t xml:space="preserve">    - замена канал выпусков</t>
  </si>
  <si>
    <t>5.14.11.</t>
  </si>
  <si>
    <t xml:space="preserve">    - аренда мобильных устройств</t>
  </si>
  <si>
    <t>5.14.12.</t>
  </si>
  <si>
    <t xml:space="preserve">    - ограничение водоотведения</t>
  </si>
  <si>
    <t>5.14.13.</t>
  </si>
  <si>
    <t xml:space="preserve">    - программа энергосборежения</t>
  </si>
  <si>
    <t>5.14.14.</t>
  </si>
  <si>
    <t xml:space="preserve">    - обучение при работе на высоте</t>
  </si>
  <si>
    <t>5.14.15.</t>
  </si>
  <si>
    <t xml:space="preserve">    - установка пандуса</t>
  </si>
  <si>
    <t>5.14.16.</t>
  </si>
  <si>
    <t xml:space="preserve">    - оборудование для замены АУУ</t>
  </si>
  <si>
    <t>5.14.17.</t>
  </si>
  <si>
    <t>5.14.18.</t>
  </si>
  <si>
    <t xml:space="preserve">    - ПСД</t>
  </si>
  <si>
    <t>5.15.</t>
  </si>
  <si>
    <t xml:space="preserve">  Работы по уборке и содержанию земельного участка и объектов благоустройства и озеленения входящих в состав общего имущества МКД, нарастающим итогом с начала года, руб., в том числе за отчетный квартал, руб.</t>
  </si>
  <si>
    <t>Справочно:</t>
  </si>
  <si>
    <t>Общая площадь жилых помещений, кв.м</t>
  </si>
  <si>
    <t>Общая площадь нежилых помещений, не входящих в состав общего имущества МКД, кв.м</t>
  </si>
  <si>
    <t>Всего общая площадь жилых и нежилых помещений, кв.м</t>
  </si>
  <si>
    <t>Примечание: графа 10 - целевое использование субсидий из бюджета города Москвы на содержание и текущий ремонт общего имущества многоквартирных домов (фактически произведенные расходы</t>
  </si>
  <si>
    <t>за счет средств субсидии подтверждаются копиями договоров, копиями актов выполненных работ, копиями платежных документов с отметкой Банка или иными первичными документами бухгалтерии.</t>
  </si>
  <si>
    <t>Директор управляющей организации</t>
  </si>
  <si>
    <t>Главный бухгалтер управляющей организации</t>
  </si>
  <si>
    <t>Зам. директора по экономике управляющей организации</t>
  </si>
  <si>
    <t xml:space="preserve">    - на уборку лестничных клеток</t>
  </si>
  <si>
    <t>Шелгунов Е.В.</t>
  </si>
  <si>
    <t>Печурина Н.М.</t>
  </si>
  <si>
    <t>Захаров К.Е.</t>
  </si>
  <si>
    <t>гр. 4 = гр.5+гр.6+гр.7+гр.8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</si>
</sst>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9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/>
    </xf>
    <xf numFmtId="2" fontId="5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/>
    </xf>
    <xf numFmtId="2" fontId="5" fillId="0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53" applyNumberFormat="1" applyBorder="1" applyAlignment="1">
      <alignment vertical="center"/>
      <protection/>
    </xf>
    <xf numFmtId="0" fontId="7" fillId="0" borderId="0" xfId="0" applyNumberFormat="1" applyFont="1" applyAlignment="1">
      <alignment/>
    </xf>
    <xf numFmtId="43" fontId="6" fillId="0" borderId="10" xfId="61" applyFont="1" applyBorder="1" applyAlignment="1">
      <alignment horizontal="center" vertical="center" wrapText="1"/>
    </xf>
    <xf numFmtId="0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vertical="top" wrapText="1"/>
    </xf>
    <xf numFmtId="43" fontId="7" fillId="0" borderId="10" xfId="61" applyFont="1" applyFill="1" applyBorder="1" applyAlignment="1">
      <alignment vertical="top"/>
    </xf>
    <xf numFmtId="43" fontId="6" fillId="0" borderId="10" xfId="61" applyFont="1" applyFill="1" applyBorder="1" applyAlignment="1">
      <alignment vertical="top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vertical="top" wrapText="1"/>
    </xf>
    <xf numFmtId="43" fontId="7" fillId="0" borderId="10" xfId="61" applyFont="1" applyFill="1" applyBorder="1" applyAlignment="1">
      <alignment vertical="top"/>
    </xf>
    <xf numFmtId="43" fontId="6" fillId="0" borderId="10" xfId="6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top" wrapText="1"/>
    </xf>
    <xf numFmtId="43" fontId="7" fillId="0" borderId="10" xfId="61" applyFont="1" applyBorder="1" applyAlignment="1">
      <alignment vertical="center"/>
    </xf>
    <xf numFmtId="43" fontId="7" fillId="0" borderId="10" xfId="61" applyFont="1" applyFill="1" applyBorder="1" applyAlignment="1">
      <alignment vertical="center"/>
    </xf>
    <xf numFmtId="0" fontId="7" fillId="0" borderId="0" xfId="0" applyNumberFormat="1" applyFont="1" applyFill="1" applyAlignment="1">
      <alignment/>
    </xf>
    <xf numFmtId="43" fontId="7" fillId="0" borderId="0" xfId="61" applyFont="1" applyFill="1" applyAlignment="1">
      <alignment/>
    </xf>
    <xf numFmtId="0" fontId="7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43" fontId="7" fillId="0" borderId="0" xfId="61" applyFont="1" applyAlignment="1">
      <alignment/>
    </xf>
    <xf numFmtId="0" fontId="7" fillId="0" borderId="0" xfId="0" applyFont="1" applyAlignment="1">
      <alignment/>
    </xf>
    <xf numFmtId="43" fontId="7" fillId="0" borderId="0" xfId="61" applyFont="1" applyAlignment="1">
      <alignment/>
    </xf>
    <xf numFmtId="0" fontId="6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indent="14"/>
    </xf>
    <xf numFmtId="0" fontId="0" fillId="0" borderId="10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43" fontId="6" fillId="0" borderId="10" xfId="61" applyFont="1" applyBorder="1" applyAlignment="1">
      <alignment horizontal="center" vertical="center" textRotation="90" wrapText="1"/>
    </xf>
    <xf numFmtId="43" fontId="6" fillId="0" borderId="12" xfId="61" applyFont="1" applyBorder="1" applyAlignment="1">
      <alignment/>
    </xf>
    <xf numFmtId="43" fontId="6" fillId="0" borderId="10" xfId="6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indent="14"/>
    </xf>
    <xf numFmtId="0" fontId="7" fillId="0" borderId="10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/>
    </xf>
    <xf numFmtId="43" fontId="6" fillId="0" borderId="13" xfId="61" applyFont="1" applyBorder="1" applyAlignment="1">
      <alignment/>
    </xf>
    <xf numFmtId="43" fontId="6" fillId="0" borderId="14" xfId="6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0" customWidth="1"/>
    <col min="2" max="2" width="40.7109375" style="0" customWidth="1"/>
    <col min="3" max="3" width="20.00390625" style="0" customWidth="1"/>
    <col min="4" max="4" width="14.57421875" style="0" customWidth="1"/>
    <col min="5" max="5" width="14.00390625" style="0" customWidth="1"/>
    <col min="6" max="6" width="13.28125" style="0" customWidth="1"/>
    <col min="7" max="8" width="10.7109375" style="0" customWidth="1"/>
    <col min="9" max="9" width="18.28125" style="0" customWidth="1"/>
    <col min="10" max="10" width="18.57421875" style="0" customWidth="1"/>
    <col min="11" max="11" width="14.8515625" style="0" customWidth="1"/>
    <col min="13" max="13" width="12.57421875" style="0" bestFit="1" customWidth="1"/>
    <col min="14" max="14" width="11.57421875" style="0" bestFit="1" customWidth="1"/>
    <col min="15" max="15" width="10.00390625" style="0" bestFit="1" customWidth="1"/>
    <col min="17" max="17" width="17.57421875" style="0" customWidth="1"/>
  </cols>
  <sheetData>
    <row r="2" spans="1:11" s="1" customFormat="1" ht="37.5" customHeight="1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1" customFormat="1" ht="27.75" customHeight="1">
      <c r="A3" s="64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4" customFormat="1" ht="64.5" customHeight="1">
      <c r="A4" s="59" t="s">
        <v>2</v>
      </c>
      <c r="B4" s="59" t="s">
        <v>3</v>
      </c>
      <c r="C4" s="57" t="s">
        <v>4</v>
      </c>
      <c r="D4" s="57" t="s">
        <v>5</v>
      </c>
      <c r="E4" s="65" t="s">
        <v>6</v>
      </c>
      <c r="F4" s="66"/>
      <c r="G4" s="66"/>
      <c r="H4" s="67"/>
      <c r="I4" s="57" t="s">
        <v>7</v>
      </c>
      <c r="J4" s="57" t="s">
        <v>8</v>
      </c>
      <c r="K4" s="59" t="s">
        <v>9</v>
      </c>
    </row>
    <row r="5" spans="1:17" s="4" customFormat="1" ht="150" customHeight="1">
      <c r="A5" s="58"/>
      <c r="B5" s="58"/>
      <c r="C5" s="58"/>
      <c r="D5" s="58"/>
      <c r="E5" s="3" t="s">
        <v>10</v>
      </c>
      <c r="F5" s="3" t="s">
        <v>11</v>
      </c>
      <c r="G5" s="3" t="s">
        <v>12</v>
      </c>
      <c r="H5" s="3" t="s">
        <v>13</v>
      </c>
      <c r="I5" s="58"/>
      <c r="J5" s="58"/>
      <c r="K5" s="58"/>
      <c r="Q5" s="5"/>
    </row>
    <row r="6" spans="1:11" s="7" customFormat="1" ht="12.75">
      <c r="A6" s="6">
        <v>1</v>
      </c>
      <c r="B6" s="6">
        <v>2</v>
      </c>
      <c r="C6" s="6" t="b">
        <f>C7=C8</f>
        <v>0</v>
      </c>
      <c r="D6" s="6" t="b">
        <f aca="true" t="shared" si="0" ref="D6:I6">D7=D8</f>
        <v>0</v>
      </c>
      <c r="E6" s="6" t="b">
        <f t="shared" si="0"/>
        <v>0</v>
      </c>
      <c r="F6" s="6" t="b">
        <f t="shared" si="0"/>
        <v>1</v>
      </c>
      <c r="G6" s="6" t="b">
        <f t="shared" si="0"/>
        <v>1</v>
      </c>
      <c r="H6" s="6" t="b">
        <f t="shared" si="0"/>
        <v>1</v>
      </c>
      <c r="I6" s="6" t="b">
        <f t="shared" si="0"/>
        <v>0</v>
      </c>
      <c r="J6" s="6">
        <v>10</v>
      </c>
      <c r="K6" s="6">
        <v>11</v>
      </c>
    </row>
    <row r="7" spans="1:14" s="11" customFormat="1" ht="33.75">
      <c r="A7" s="8" t="s">
        <v>14</v>
      </c>
      <c r="B7" s="8" t="s">
        <v>15</v>
      </c>
      <c r="C7" s="9">
        <f>C9+C26+C34+C44+C62+C76+C77+C82+C87+C90+C91+C94+C98</f>
        <v>222162540.16000003</v>
      </c>
      <c r="D7" s="9">
        <v>48672953.48</v>
      </c>
      <c r="E7" s="9">
        <v>48672953.48</v>
      </c>
      <c r="F7" s="9">
        <v>0</v>
      </c>
      <c r="G7" s="9">
        <v>0</v>
      </c>
      <c r="H7" s="9">
        <v>0</v>
      </c>
      <c r="I7" s="9">
        <f>I9+I26+I34+I43+I44+I62+I76+I77+I82+I87+I90+I91+I94+I98</f>
        <v>29521892.26</v>
      </c>
      <c r="J7" s="10">
        <v>0</v>
      </c>
      <c r="K7" s="10">
        <v>0</v>
      </c>
      <c r="M7" s="12"/>
      <c r="N7" s="12"/>
    </row>
    <row r="8" spans="1:11" s="11" customFormat="1" ht="12.75">
      <c r="A8" s="8"/>
      <c r="B8" s="8" t="s">
        <v>16</v>
      </c>
      <c r="C8" s="9">
        <v>200050671.76000002</v>
      </c>
      <c r="D8" s="9">
        <v>37800972.83</v>
      </c>
      <c r="E8" s="9">
        <v>37800972.83</v>
      </c>
      <c r="F8" s="9">
        <v>0</v>
      </c>
      <c r="G8" s="9">
        <v>0</v>
      </c>
      <c r="H8" s="9">
        <v>0</v>
      </c>
      <c r="I8" s="9">
        <v>26874737.76</v>
      </c>
      <c r="J8" s="10">
        <v>0</v>
      </c>
      <c r="K8" s="10">
        <v>0</v>
      </c>
    </row>
    <row r="9" spans="1:11" s="11" customFormat="1" ht="12.75">
      <c r="A9" s="8" t="s">
        <v>17</v>
      </c>
      <c r="B9" s="8" t="s">
        <v>18</v>
      </c>
      <c r="C9" s="9">
        <f>SUM(C10:C25)</f>
        <v>42222304.28</v>
      </c>
      <c r="D9" s="9">
        <v>6853140.7</v>
      </c>
      <c r="E9" s="9">
        <v>6853140.7</v>
      </c>
      <c r="F9" s="9">
        <v>0</v>
      </c>
      <c r="G9" s="9">
        <v>0</v>
      </c>
      <c r="H9" s="9">
        <v>0</v>
      </c>
      <c r="I9" s="9">
        <f>SUM(I10:I25)</f>
        <v>9530077</v>
      </c>
      <c r="J9" s="10">
        <v>0</v>
      </c>
      <c r="K9" s="10">
        <v>0</v>
      </c>
    </row>
    <row r="10" spans="1:11" s="11" customFormat="1" ht="12.75">
      <c r="A10" s="8" t="s">
        <v>19</v>
      </c>
      <c r="B10" s="8" t="s">
        <v>20</v>
      </c>
      <c r="C10" s="9">
        <v>18392210</v>
      </c>
      <c r="D10" s="9">
        <v>4218931.24</v>
      </c>
      <c r="E10" s="9">
        <v>4218931.24</v>
      </c>
      <c r="F10" s="9">
        <v>0</v>
      </c>
      <c r="G10" s="9">
        <v>0</v>
      </c>
      <c r="H10" s="9">
        <v>0</v>
      </c>
      <c r="I10" s="9">
        <v>5755467.13</v>
      </c>
      <c r="J10" s="10">
        <v>0</v>
      </c>
      <c r="K10" s="10">
        <v>0</v>
      </c>
    </row>
    <row r="11" spans="1:11" s="11" customFormat="1" ht="12.75">
      <c r="A11" s="8" t="s">
        <v>21</v>
      </c>
      <c r="B11" s="8" t="s">
        <v>22</v>
      </c>
      <c r="C11" s="9">
        <v>5554447.42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v>0</v>
      </c>
      <c r="K11" s="10">
        <v>0</v>
      </c>
    </row>
    <row r="12" spans="1:13" s="11" customFormat="1" ht="22.5">
      <c r="A12" s="8" t="s">
        <v>23</v>
      </c>
      <c r="B12" s="8" t="s">
        <v>24</v>
      </c>
      <c r="C12" s="9">
        <v>5618340</v>
      </c>
      <c r="D12" s="9">
        <v>1536535.89</v>
      </c>
      <c r="E12" s="9">
        <v>1536535.89</v>
      </c>
      <c r="F12" s="9">
        <v>0</v>
      </c>
      <c r="G12" s="9">
        <v>0</v>
      </c>
      <c r="H12" s="9">
        <v>0</v>
      </c>
      <c r="I12" s="9">
        <v>3412978.15</v>
      </c>
      <c r="J12" s="10">
        <v>0</v>
      </c>
      <c r="K12" s="10">
        <v>0</v>
      </c>
      <c r="M12" s="12"/>
    </row>
    <row r="13" spans="1:11" s="11" customFormat="1" ht="12.75">
      <c r="A13" s="8" t="s">
        <v>25</v>
      </c>
      <c r="B13" s="8" t="s">
        <v>26</v>
      </c>
      <c r="C13" s="9">
        <v>1696738.68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0">
        <v>0</v>
      </c>
      <c r="K13" s="10">
        <v>0</v>
      </c>
    </row>
    <row r="14" spans="1:11" s="11" customFormat="1" ht="12.75">
      <c r="A14" s="8" t="s">
        <v>27</v>
      </c>
      <c r="B14" s="8" t="s">
        <v>28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10">
        <v>0</v>
      </c>
      <c r="K14" s="10">
        <v>0</v>
      </c>
    </row>
    <row r="15" spans="1:11" s="11" customFormat="1" ht="12.75">
      <c r="A15" s="8" t="s">
        <v>29</v>
      </c>
      <c r="B15" s="8" t="s">
        <v>30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v>0</v>
      </c>
      <c r="K15" s="10">
        <v>0</v>
      </c>
    </row>
    <row r="16" spans="1:11" s="11" customFormat="1" ht="12.75">
      <c r="A16" s="8" t="s">
        <v>31</v>
      </c>
      <c r="B16" s="8" t="s">
        <v>32</v>
      </c>
      <c r="C16" s="9">
        <v>2428861.66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v>0</v>
      </c>
      <c r="K16" s="10">
        <v>0</v>
      </c>
    </row>
    <row r="17" spans="1:11" s="11" customFormat="1" ht="22.5">
      <c r="A17" s="8" t="s">
        <v>33</v>
      </c>
      <c r="B17" s="8" t="s">
        <v>34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0">
        <v>0</v>
      </c>
      <c r="K17" s="10">
        <v>0</v>
      </c>
    </row>
    <row r="18" spans="1:11" s="11" customFormat="1" ht="22.5">
      <c r="A18" s="8" t="s">
        <v>35</v>
      </c>
      <c r="B18" s="8" t="s">
        <v>36</v>
      </c>
      <c r="C18" s="9">
        <v>473467.08</v>
      </c>
      <c r="D18" s="9">
        <v>120537</v>
      </c>
      <c r="E18" s="9">
        <v>120537</v>
      </c>
      <c r="F18" s="9">
        <v>0</v>
      </c>
      <c r="G18" s="9">
        <v>0</v>
      </c>
      <c r="H18" s="9">
        <v>0</v>
      </c>
      <c r="I18" s="9">
        <v>0</v>
      </c>
      <c r="J18" s="10">
        <v>0</v>
      </c>
      <c r="K18" s="10">
        <v>0</v>
      </c>
    </row>
    <row r="19" spans="1:11" s="11" customFormat="1" ht="12.75">
      <c r="A19" s="8" t="s">
        <v>37</v>
      </c>
      <c r="B19" s="8" t="s">
        <v>38</v>
      </c>
      <c r="C19" s="9">
        <v>377000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0">
        <v>0</v>
      </c>
      <c r="K19" s="10">
        <v>0</v>
      </c>
    </row>
    <row r="20" spans="1:11" s="11" customFormat="1" ht="12.75">
      <c r="A20" s="8" t="s">
        <v>39</v>
      </c>
      <c r="B20" s="8" t="s">
        <v>40</v>
      </c>
      <c r="C20" s="9">
        <v>199980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0">
        <v>0</v>
      </c>
      <c r="K20" s="10">
        <v>0</v>
      </c>
    </row>
    <row r="21" spans="1:11" s="11" customFormat="1" ht="12.75">
      <c r="A21" s="8" t="s">
        <v>41</v>
      </c>
      <c r="B21" s="8" t="s">
        <v>42</v>
      </c>
      <c r="C21" s="9">
        <v>3259697.44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v>0</v>
      </c>
      <c r="K21" s="10">
        <v>0</v>
      </c>
    </row>
    <row r="22" spans="1:11" s="11" customFormat="1" ht="12.75">
      <c r="A22" s="8" t="s">
        <v>43</v>
      </c>
      <c r="B22" s="8" t="s">
        <v>44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10">
        <v>0</v>
      </c>
      <c r="K22" s="10">
        <v>0</v>
      </c>
    </row>
    <row r="23" spans="1:11" s="11" customFormat="1" ht="12.75">
      <c r="A23" s="8" t="s">
        <v>45</v>
      </c>
      <c r="B23" s="8" t="s">
        <v>46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0">
        <v>0</v>
      </c>
      <c r="K23" s="10">
        <v>0</v>
      </c>
    </row>
    <row r="24" spans="1:11" s="11" customFormat="1" ht="12.75">
      <c r="A24" s="8" t="s">
        <v>47</v>
      </c>
      <c r="B24" s="8" t="s">
        <v>48</v>
      </c>
      <c r="C24" s="9">
        <v>961864.56</v>
      </c>
      <c r="D24" s="9">
        <v>49294.97</v>
      </c>
      <c r="E24" s="9">
        <v>49294.97</v>
      </c>
      <c r="F24" s="9">
        <v>0</v>
      </c>
      <c r="G24" s="9">
        <v>0</v>
      </c>
      <c r="H24" s="9">
        <v>0</v>
      </c>
      <c r="I24" s="9">
        <v>0</v>
      </c>
      <c r="J24" s="10">
        <v>0</v>
      </c>
      <c r="K24" s="10">
        <v>0</v>
      </c>
    </row>
    <row r="25" spans="1:11" s="11" customFormat="1" ht="12.75">
      <c r="A25" s="8" t="s">
        <v>49</v>
      </c>
      <c r="B25" s="8" t="s">
        <v>50</v>
      </c>
      <c r="C25" s="9">
        <v>3259697.44</v>
      </c>
      <c r="D25" s="9">
        <v>927841.6</v>
      </c>
      <c r="E25" s="9">
        <v>927841.6</v>
      </c>
      <c r="F25" s="9">
        <v>0</v>
      </c>
      <c r="G25" s="9">
        <v>0</v>
      </c>
      <c r="H25" s="9">
        <v>0</v>
      </c>
      <c r="I25" s="9">
        <v>361631.72</v>
      </c>
      <c r="J25" s="10">
        <v>0</v>
      </c>
      <c r="K25" s="10">
        <v>0</v>
      </c>
    </row>
    <row r="26" spans="1:13" s="11" customFormat="1" ht="45">
      <c r="A26" s="8" t="s">
        <v>51</v>
      </c>
      <c r="B26" s="8" t="s">
        <v>52</v>
      </c>
      <c r="C26" s="9">
        <f>SUM(C28:C33)</f>
        <v>29758079.28</v>
      </c>
      <c r="D26" s="9">
        <v>5155673.71</v>
      </c>
      <c r="E26" s="9">
        <v>5155673.71</v>
      </c>
      <c r="F26" s="9">
        <v>0</v>
      </c>
      <c r="G26" s="9">
        <v>0</v>
      </c>
      <c r="H26" s="9">
        <v>0</v>
      </c>
      <c r="I26" s="9">
        <f>SUM(I28:I33)</f>
        <v>5155673.71</v>
      </c>
      <c r="J26" s="10">
        <v>0</v>
      </c>
      <c r="K26" s="10">
        <v>0</v>
      </c>
      <c r="M26" s="12"/>
    </row>
    <row r="27" spans="1:11" s="16" customFormat="1" ht="22.5">
      <c r="A27" s="13" t="s">
        <v>53</v>
      </c>
      <c r="B27" s="13" t="s">
        <v>54</v>
      </c>
      <c r="C27" s="14">
        <v>29758079.28</v>
      </c>
      <c r="D27" s="14">
        <v>5155673.71</v>
      </c>
      <c r="E27" s="14">
        <v>5155673.71</v>
      </c>
      <c r="F27" s="14">
        <v>0</v>
      </c>
      <c r="G27" s="14">
        <v>0</v>
      </c>
      <c r="H27" s="14">
        <v>0</v>
      </c>
      <c r="I27" s="14">
        <v>5155673.71</v>
      </c>
      <c r="J27" s="15">
        <v>0</v>
      </c>
      <c r="K27" s="15">
        <v>0</v>
      </c>
    </row>
    <row r="28" spans="1:11" s="16" customFormat="1" ht="12.75">
      <c r="A28" s="13" t="s">
        <v>55</v>
      </c>
      <c r="B28" s="13" t="s">
        <v>56</v>
      </c>
      <c r="C28" s="14">
        <v>22304703.12</v>
      </c>
      <c r="D28" s="14">
        <v>5155673.71</v>
      </c>
      <c r="E28" s="14">
        <v>5155673.71</v>
      </c>
      <c r="F28" s="14">
        <v>0</v>
      </c>
      <c r="G28" s="14">
        <v>0</v>
      </c>
      <c r="H28" s="14">
        <v>0</v>
      </c>
      <c r="I28" s="14">
        <v>5155673.71</v>
      </c>
      <c r="J28" s="15">
        <v>0</v>
      </c>
      <c r="K28" s="15">
        <v>0</v>
      </c>
    </row>
    <row r="29" spans="1:11" s="16" customFormat="1" ht="12.75">
      <c r="A29" s="13" t="s">
        <v>57</v>
      </c>
      <c r="B29" s="13" t="s">
        <v>58</v>
      </c>
      <c r="C29" s="14">
        <v>6736022.04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5">
        <v>0</v>
      </c>
      <c r="K29" s="15">
        <v>0</v>
      </c>
    </row>
    <row r="30" spans="1:11" s="16" customFormat="1" ht="12.75">
      <c r="A30" s="13" t="s">
        <v>59</v>
      </c>
      <c r="B30" s="13" t="s">
        <v>60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5">
        <v>0</v>
      </c>
      <c r="K30" s="15">
        <v>0</v>
      </c>
    </row>
    <row r="31" spans="1:11" s="16" customFormat="1" ht="12.75">
      <c r="A31" s="13" t="s">
        <v>61</v>
      </c>
      <c r="B31" s="13" t="s">
        <v>62</v>
      </c>
      <c r="C31" s="14">
        <v>276363.12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5">
        <v>0</v>
      </c>
      <c r="K31" s="15">
        <v>0</v>
      </c>
    </row>
    <row r="32" spans="1:11" s="16" customFormat="1" ht="12.75">
      <c r="A32" s="13" t="s">
        <v>63</v>
      </c>
      <c r="B32" s="13" t="s">
        <v>64</v>
      </c>
      <c r="C32" s="14">
        <v>266099.52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5">
        <v>0</v>
      </c>
      <c r="K32" s="15">
        <v>0</v>
      </c>
    </row>
    <row r="33" spans="1:11" s="16" customFormat="1" ht="12.75">
      <c r="A33" s="13" t="s">
        <v>65</v>
      </c>
      <c r="B33" s="13" t="s">
        <v>66</v>
      </c>
      <c r="C33" s="14">
        <v>174891.48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5">
        <v>0</v>
      </c>
      <c r="K33" s="15">
        <v>0</v>
      </c>
    </row>
    <row r="34" spans="1:11" s="16" customFormat="1" ht="33.75">
      <c r="A34" s="13" t="s">
        <v>67</v>
      </c>
      <c r="B34" s="13" t="s">
        <v>68</v>
      </c>
      <c r="C34" s="14">
        <v>6421309.32</v>
      </c>
      <c r="D34" s="14">
        <v>1134367.24</v>
      </c>
      <c r="E34" s="14">
        <v>1134367.24</v>
      </c>
      <c r="F34" s="14">
        <v>0</v>
      </c>
      <c r="G34" s="14">
        <v>0</v>
      </c>
      <c r="H34" s="14">
        <v>0</v>
      </c>
      <c r="I34" s="14">
        <f>SUM(I36:I42)</f>
        <v>1134367.24</v>
      </c>
      <c r="J34" s="15">
        <v>0</v>
      </c>
      <c r="K34" s="15">
        <v>0</v>
      </c>
    </row>
    <row r="35" spans="1:13" s="16" customFormat="1" ht="12.75">
      <c r="A35" s="13" t="s">
        <v>69</v>
      </c>
      <c r="B35" s="13" t="s">
        <v>70</v>
      </c>
      <c r="C35" s="14">
        <v>6421309.32</v>
      </c>
      <c r="D35" s="14">
        <v>1134367.24</v>
      </c>
      <c r="E35" s="14">
        <v>1134367.24</v>
      </c>
      <c r="F35" s="14">
        <v>0</v>
      </c>
      <c r="G35" s="14">
        <v>0</v>
      </c>
      <c r="H35" s="14">
        <v>0</v>
      </c>
      <c r="I35" s="14">
        <v>1134367.24</v>
      </c>
      <c r="J35" s="15">
        <v>0</v>
      </c>
      <c r="K35" s="15">
        <v>0</v>
      </c>
      <c r="M35" s="17"/>
    </row>
    <row r="36" spans="1:11" s="16" customFormat="1" ht="12.75">
      <c r="A36" s="13" t="s">
        <v>71</v>
      </c>
      <c r="B36" s="13" t="s">
        <v>72</v>
      </c>
      <c r="C36" s="14">
        <v>4768588.68</v>
      </c>
      <c r="D36" s="14">
        <v>1134367.24</v>
      </c>
      <c r="E36" s="14">
        <v>1134367.24</v>
      </c>
      <c r="F36" s="14">
        <v>0</v>
      </c>
      <c r="G36" s="14">
        <v>0</v>
      </c>
      <c r="H36" s="14">
        <v>0</v>
      </c>
      <c r="I36" s="14">
        <v>1134367.24</v>
      </c>
      <c r="J36" s="15">
        <v>0</v>
      </c>
      <c r="K36" s="15">
        <v>0</v>
      </c>
    </row>
    <row r="37" spans="1:11" s="16" customFormat="1" ht="12.75">
      <c r="A37" s="13" t="s">
        <v>73</v>
      </c>
      <c r="B37" s="13" t="s">
        <v>74</v>
      </c>
      <c r="C37" s="14">
        <v>1440114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5">
        <v>0</v>
      </c>
      <c r="K37" s="15">
        <v>0</v>
      </c>
    </row>
    <row r="38" spans="1:11" s="16" customFormat="1" ht="12.75">
      <c r="A38" s="13" t="s">
        <v>75</v>
      </c>
      <c r="B38" s="13" t="s">
        <v>76</v>
      </c>
      <c r="C38" s="14">
        <v>19860.48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5">
        <v>0</v>
      </c>
      <c r="K38" s="15">
        <v>0</v>
      </c>
    </row>
    <row r="39" spans="1:11" s="16" customFormat="1" ht="12.75">
      <c r="A39" s="13" t="s">
        <v>77</v>
      </c>
      <c r="B39" s="13" t="s">
        <v>78</v>
      </c>
      <c r="C39" s="14">
        <v>107438.52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5">
        <v>0</v>
      </c>
      <c r="K39" s="15">
        <v>0</v>
      </c>
    </row>
    <row r="40" spans="1:11" s="16" customFormat="1" ht="12.75">
      <c r="A40" s="13" t="s">
        <v>79</v>
      </c>
      <c r="B40" s="13" t="s">
        <v>80</v>
      </c>
      <c r="C40" s="14">
        <v>85307.64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5">
        <v>0</v>
      </c>
      <c r="K40" s="15">
        <v>0</v>
      </c>
    </row>
    <row r="41" spans="1:11" s="16" customFormat="1" ht="12.75">
      <c r="A41" s="13" t="s">
        <v>81</v>
      </c>
      <c r="B41" s="13" t="s">
        <v>82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5">
        <v>0</v>
      </c>
      <c r="K41" s="15">
        <v>0</v>
      </c>
    </row>
    <row r="42" spans="1:11" s="16" customFormat="1" ht="12.75">
      <c r="A42" s="13" t="s">
        <v>83</v>
      </c>
      <c r="B42" s="13" t="s">
        <v>84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5">
        <v>0</v>
      </c>
      <c r="K42" s="15">
        <v>0</v>
      </c>
    </row>
    <row r="43" spans="1:11" s="16" customFormat="1" ht="22.5">
      <c r="A43" s="13" t="s">
        <v>85</v>
      </c>
      <c r="B43" s="13" t="s">
        <v>86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5">
        <v>0</v>
      </c>
      <c r="K43" s="15">
        <v>0</v>
      </c>
    </row>
    <row r="44" spans="1:13" s="16" customFormat="1" ht="45">
      <c r="A44" s="13" t="s">
        <v>87</v>
      </c>
      <c r="B44" s="13" t="s">
        <v>88</v>
      </c>
      <c r="C44" s="14">
        <f>SUM(C46:C61)</f>
        <v>70752126.25</v>
      </c>
      <c r="D44" s="14">
        <v>16420448.62</v>
      </c>
      <c r="E44" s="14">
        <v>16420448.62</v>
      </c>
      <c r="F44" s="14">
        <v>0</v>
      </c>
      <c r="G44" s="14">
        <v>0</v>
      </c>
      <c r="H44" s="14">
        <v>0</v>
      </c>
      <c r="I44" s="14">
        <f>SUM(I46:I61)</f>
        <v>3643476.45</v>
      </c>
      <c r="J44" s="15">
        <v>0</v>
      </c>
      <c r="K44" s="15">
        <v>0</v>
      </c>
      <c r="M44" s="17"/>
    </row>
    <row r="45" spans="1:11" s="16" customFormat="1" ht="12.75">
      <c r="A45" s="13" t="s">
        <v>89</v>
      </c>
      <c r="B45" s="13" t="s">
        <v>90</v>
      </c>
      <c r="C45" s="14">
        <v>53429460</v>
      </c>
      <c r="D45" s="14">
        <v>16420448.62</v>
      </c>
      <c r="E45" s="14">
        <v>16420448.62</v>
      </c>
      <c r="F45" s="14">
        <v>0</v>
      </c>
      <c r="G45" s="14">
        <v>0</v>
      </c>
      <c r="H45" s="14">
        <v>0</v>
      </c>
      <c r="I45" s="14">
        <v>6420448.62</v>
      </c>
      <c r="J45" s="15">
        <v>0</v>
      </c>
      <c r="K45" s="15">
        <v>0</v>
      </c>
    </row>
    <row r="46" spans="1:11" s="16" customFormat="1" ht="12.75">
      <c r="A46" s="13" t="s">
        <v>91</v>
      </c>
      <c r="B46" s="13" t="s">
        <v>92</v>
      </c>
      <c r="C46" s="14">
        <v>28556879.76</v>
      </c>
      <c r="D46" s="14">
        <v>13643476.45</v>
      </c>
      <c r="E46" s="14">
        <v>13643476.45</v>
      </c>
      <c r="F46" s="14">
        <v>0</v>
      </c>
      <c r="G46" s="14">
        <v>0</v>
      </c>
      <c r="H46" s="14">
        <v>0</v>
      </c>
      <c r="I46" s="14">
        <v>3643476.45</v>
      </c>
      <c r="J46" s="15">
        <v>0</v>
      </c>
      <c r="K46" s="15">
        <v>0</v>
      </c>
    </row>
    <row r="47" spans="1:11" s="16" customFormat="1" ht="12.75">
      <c r="A47" s="13" t="s">
        <v>93</v>
      </c>
      <c r="B47" s="13" t="s">
        <v>94</v>
      </c>
      <c r="C47" s="14">
        <v>8624175.96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5">
        <v>0</v>
      </c>
      <c r="K47" s="15">
        <v>0</v>
      </c>
    </row>
    <row r="48" spans="1:11" s="16" customFormat="1" ht="12.75">
      <c r="A48" s="13" t="s">
        <v>95</v>
      </c>
      <c r="B48" s="13" t="s">
        <v>96</v>
      </c>
      <c r="C48" s="14">
        <v>17513185.55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5">
        <v>0</v>
      </c>
      <c r="K48" s="15">
        <v>0</v>
      </c>
    </row>
    <row r="49" spans="1:11" s="16" customFormat="1" ht="12.75">
      <c r="A49" s="13" t="s">
        <v>97</v>
      </c>
      <c r="B49" s="13" t="s">
        <v>98</v>
      </c>
      <c r="C49" s="14">
        <v>2682780.52</v>
      </c>
      <c r="D49" s="14">
        <v>2776972.17</v>
      </c>
      <c r="E49" s="14">
        <v>2776972.17</v>
      </c>
      <c r="F49" s="14">
        <v>0</v>
      </c>
      <c r="G49" s="14">
        <v>0</v>
      </c>
      <c r="H49" s="14">
        <v>0</v>
      </c>
      <c r="I49" s="14">
        <v>0</v>
      </c>
      <c r="J49" s="15">
        <v>0</v>
      </c>
      <c r="K49" s="15">
        <v>0</v>
      </c>
    </row>
    <row r="50" spans="1:11" s="16" customFormat="1" ht="12.75">
      <c r="A50" s="13" t="s">
        <v>99</v>
      </c>
      <c r="B50" s="13" t="s">
        <v>100</v>
      </c>
      <c r="C50" s="14">
        <v>1220675.7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5">
        <v>0</v>
      </c>
      <c r="K50" s="15">
        <v>0</v>
      </c>
    </row>
    <row r="51" spans="1:11" s="16" customFormat="1" ht="22.5">
      <c r="A51" s="13" t="s">
        <v>101</v>
      </c>
      <c r="B51" s="13" t="s">
        <v>102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5">
        <v>0</v>
      </c>
      <c r="K51" s="15">
        <v>0</v>
      </c>
    </row>
    <row r="52" spans="1:11" s="16" customFormat="1" ht="12.75">
      <c r="A52" s="13"/>
      <c r="B52" s="13" t="s">
        <v>103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5">
        <v>0</v>
      </c>
      <c r="K52" s="15">
        <v>0</v>
      </c>
    </row>
    <row r="53" spans="1:11" s="16" customFormat="1" ht="12.75">
      <c r="A53" s="13" t="s">
        <v>104</v>
      </c>
      <c r="B53" s="13" t="s">
        <v>105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5">
        <v>0</v>
      </c>
      <c r="K53" s="15">
        <v>0</v>
      </c>
    </row>
    <row r="54" spans="1:11" s="16" customFormat="1" ht="12.75">
      <c r="A54" s="13" t="s">
        <v>106</v>
      </c>
      <c r="B54" s="13" t="s">
        <v>107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5">
        <v>0</v>
      </c>
      <c r="K54" s="15">
        <v>0</v>
      </c>
    </row>
    <row r="55" spans="1:11" s="16" customFormat="1" ht="12.75">
      <c r="A55" s="13" t="s">
        <v>108</v>
      </c>
      <c r="B55" s="13" t="s">
        <v>109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5">
        <v>0</v>
      </c>
      <c r="K55" s="15">
        <v>0</v>
      </c>
    </row>
    <row r="56" spans="1:11" s="16" customFormat="1" ht="22.5">
      <c r="A56" s="13" t="s">
        <v>110</v>
      </c>
      <c r="B56" s="13" t="s">
        <v>111</v>
      </c>
      <c r="C56" s="14">
        <v>2397899.88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5">
        <v>0</v>
      </c>
      <c r="K56" s="15">
        <v>0</v>
      </c>
    </row>
    <row r="57" spans="1:11" s="16" customFormat="1" ht="12.75">
      <c r="A57" s="13"/>
      <c r="B57" s="13" t="s">
        <v>103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5">
        <v>0</v>
      </c>
      <c r="K57" s="15">
        <v>0</v>
      </c>
    </row>
    <row r="58" spans="1:11" s="16" customFormat="1" ht="12.75">
      <c r="A58" s="13" t="s">
        <v>112</v>
      </c>
      <c r="B58" s="13" t="s">
        <v>105</v>
      </c>
      <c r="C58" s="14">
        <v>1673734.12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5">
        <v>0</v>
      </c>
      <c r="K58" s="15">
        <v>0</v>
      </c>
    </row>
    <row r="59" spans="1:11" s="16" customFormat="1" ht="12.75">
      <c r="A59" s="13" t="s">
        <v>113</v>
      </c>
      <c r="B59" s="13" t="s">
        <v>107</v>
      </c>
      <c r="C59" s="14">
        <v>724165.76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5">
        <v>0</v>
      </c>
      <c r="K59" s="15">
        <v>0</v>
      </c>
    </row>
    <row r="60" spans="1:11" s="16" customFormat="1" ht="12.75">
      <c r="A60" s="13" t="s">
        <v>114</v>
      </c>
      <c r="B60" s="13" t="s">
        <v>109</v>
      </c>
      <c r="C60" s="14">
        <v>1349707.15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5">
        <v>0</v>
      </c>
      <c r="K60" s="15">
        <v>0</v>
      </c>
    </row>
    <row r="61" spans="1:11" s="16" customFormat="1" ht="22.5">
      <c r="A61" s="13" t="s">
        <v>115</v>
      </c>
      <c r="B61" s="13" t="s">
        <v>116</v>
      </c>
      <c r="C61" s="14">
        <v>6008921.85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5">
        <v>0</v>
      </c>
      <c r="K61" s="15">
        <v>0</v>
      </c>
    </row>
    <row r="62" spans="1:11" s="16" customFormat="1" ht="56.25">
      <c r="A62" s="13" t="s">
        <v>117</v>
      </c>
      <c r="B62" s="13" t="s">
        <v>118</v>
      </c>
      <c r="C62" s="14">
        <v>336120.93</v>
      </c>
      <c r="D62" s="14">
        <v>377021.19</v>
      </c>
      <c r="E62" s="14">
        <v>377021.19</v>
      </c>
      <c r="F62" s="14">
        <v>0</v>
      </c>
      <c r="G62" s="14">
        <v>0</v>
      </c>
      <c r="H62" s="14">
        <v>0</v>
      </c>
      <c r="I62" s="14">
        <v>377021.19</v>
      </c>
      <c r="J62" s="15">
        <v>0</v>
      </c>
      <c r="K62" s="15">
        <v>0</v>
      </c>
    </row>
    <row r="63" spans="1:11" s="16" customFormat="1" ht="22.5">
      <c r="A63" s="13" t="s">
        <v>119</v>
      </c>
      <c r="B63" s="13" t="s">
        <v>120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5">
        <v>0</v>
      </c>
      <c r="K63" s="15">
        <v>0</v>
      </c>
    </row>
    <row r="64" spans="1:11" s="16" customFormat="1" ht="33.75">
      <c r="A64" s="13" t="s">
        <v>121</v>
      </c>
      <c r="B64" s="13" t="s">
        <v>122</v>
      </c>
      <c r="C64" s="14">
        <v>336120.93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5">
        <v>0</v>
      </c>
      <c r="K64" s="15">
        <v>0</v>
      </c>
    </row>
    <row r="65" spans="1:11" s="16" customFormat="1" ht="22.5">
      <c r="A65" s="13" t="s">
        <v>123</v>
      </c>
      <c r="B65" s="13" t="s">
        <v>124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5">
        <v>0</v>
      </c>
      <c r="K65" s="15">
        <v>0</v>
      </c>
    </row>
    <row r="66" spans="1:11" s="16" customFormat="1" ht="22.5">
      <c r="A66" s="13" t="s">
        <v>125</v>
      </c>
      <c r="B66" s="13" t="s">
        <v>126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5">
        <v>0</v>
      </c>
      <c r="K66" s="15">
        <v>0</v>
      </c>
    </row>
    <row r="67" spans="1:11" s="16" customFormat="1" ht="22.5">
      <c r="A67" s="13" t="s">
        <v>127</v>
      </c>
      <c r="B67" s="13" t="s">
        <v>128</v>
      </c>
      <c r="C67" s="14">
        <v>0</v>
      </c>
      <c r="D67" s="14">
        <v>377021.19</v>
      </c>
      <c r="E67" s="14">
        <v>377021.19</v>
      </c>
      <c r="F67" s="14">
        <v>0</v>
      </c>
      <c r="G67" s="14">
        <v>0</v>
      </c>
      <c r="H67" s="14">
        <v>0</v>
      </c>
      <c r="I67" s="14">
        <v>377021.19</v>
      </c>
      <c r="J67" s="15">
        <v>0</v>
      </c>
      <c r="K67" s="15">
        <v>0</v>
      </c>
    </row>
    <row r="68" spans="1:11" s="16" customFormat="1" ht="12.75">
      <c r="A68" s="13" t="s">
        <v>129</v>
      </c>
      <c r="B68" s="13" t="s">
        <v>130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5">
        <v>0</v>
      </c>
      <c r="K68" s="15">
        <v>0</v>
      </c>
    </row>
    <row r="69" spans="1:11" s="16" customFormat="1" ht="22.5">
      <c r="A69" s="13" t="s">
        <v>131</v>
      </c>
      <c r="B69" s="13" t="s">
        <v>132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5">
        <v>0</v>
      </c>
      <c r="K69" s="15">
        <v>0</v>
      </c>
    </row>
    <row r="70" spans="1:11" s="16" customFormat="1" ht="22.5">
      <c r="A70" s="13" t="s">
        <v>133</v>
      </c>
      <c r="B70" s="13" t="s">
        <v>134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5">
        <v>0</v>
      </c>
      <c r="K70" s="15">
        <v>0</v>
      </c>
    </row>
    <row r="71" spans="1:11" s="16" customFormat="1" ht="22.5">
      <c r="A71" s="13" t="s">
        <v>135</v>
      </c>
      <c r="B71" s="13" t="s">
        <v>136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5">
        <v>0</v>
      </c>
      <c r="K71" s="15">
        <v>0</v>
      </c>
    </row>
    <row r="72" spans="1:11" s="16" customFormat="1" ht="12.75">
      <c r="A72" s="13" t="s">
        <v>137</v>
      </c>
      <c r="B72" s="13" t="s">
        <v>138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5">
        <v>0</v>
      </c>
      <c r="K72" s="15">
        <v>0</v>
      </c>
    </row>
    <row r="73" spans="1:11" s="16" customFormat="1" ht="22.5">
      <c r="A73" s="13" t="s">
        <v>139</v>
      </c>
      <c r="B73" s="13" t="s">
        <v>140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5">
        <v>0</v>
      </c>
      <c r="K73" s="15">
        <v>0</v>
      </c>
    </row>
    <row r="74" spans="1:11" s="16" customFormat="1" ht="22.5">
      <c r="A74" s="13" t="s">
        <v>141</v>
      </c>
      <c r="B74" s="13" t="s">
        <v>142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5">
        <v>0</v>
      </c>
      <c r="K74" s="15">
        <v>0</v>
      </c>
    </row>
    <row r="75" spans="1:11" s="16" customFormat="1" ht="22.5">
      <c r="A75" s="13" t="s">
        <v>143</v>
      </c>
      <c r="B75" s="13" t="s">
        <v>144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5">
        <v>0</v>
      </c>
      <c r="K75" s="15">
        <v>0</v>
      </c>
    </row>
    <row r="76" spans="1:11" s="16" customFormat="1" ht="56.25">
      <c r="A76" s="13" t="s">
        <v>145</v>
      </c>
      <c r="B76" s="13" t="s">
        <v>146</v>
      </c>
      <c r="C76" s="14">
        <v>12983592.95</v>
      </c>
      <c r="D76" s="14">
        <v>6274965.28</v>
      </c>
      <c r="E76" s="14">
        <v>6274965.28</v>
      </c>
      <c r="F76" s="14">
        <v>0</v>
      </c>
      <c r="G76" s="14">
        <v>0</v>
      </c>
      <c r="H76" s="14">
        <v>0</v>
      </c>
      <c r="I76" s="14">
        <v>6274965.28</v>
      </c>
      <c r="J76" s="15">
        <v>0</v>
      </c>
      <c r="K76" s="15">
        <v>0</v>
      </c>
    </row>
    <row r="77" spans="1:13" s="16" customFormat="1" ht="56.25">
      <c r="A77" s="13" t="s">
        <v>147</v>
      </c>
      <c r="B77" s="13" t="s">
        <v>148</v>
      </c>
      <c r="C77" s="14">
        <f>SUM(C78:C81)</f>
        <v>4567396.859999999</v>
      </c>
      <c r="D77" s="14">
        <v>255912.31</v>
      </c>
      <c r="E77" s="14">
        <v>255912.31</v>
      </c>
      <c r="F77" s="14">
        <v>0</v>
      </c>
      <c r="G77" s="14">
        <v>0</v>
      </c>
      <c r="H77" s="14">
        <v>0</v>
      </c>
      <c r="I77" s="14">
        <f>SUM(I78:I80)</f>
        <v>127993.91</v>
      </c>
      <c r="J77" s="15">
        <v>0</v>
      </c>
      <c r="K77" s="15">
        <v>0</v>
      </c>
      <c r="M77" s="17"/>
    </row>
    <row r="78" spans="1:11" s="16" customFormat="1" ht="12.75">
      <c r="A78" s="13" t="s">
        <v>149</v>
      </c>
      <c r="B78" s="13" t="s">
        <v>150</v>
      </c>
      <c r="C78" s="14">
        <v>4201120.02</v>
      </c>
      <c r="D78" s="14">
        <v>234025.99</v>
      </c>
      <c r="E78" s="14">
        <v>234025.99</v>
      </c>
      <c r="F78" s="14">
        <v>0</v>
      </c>
      <c r="G78" s="14">
        <v>0</v>
      </c>
      <c r="H78" s="14">
        <v>0</v>
      </c>
      <c r="I78" s="14">
        <v>106107.59</v>
      </c>
      <c r="J78" s="15">
        <v>0</v>
      </c>
      <c r="K78" s="15">
        <v>0</v>
      </c>
    </row>
    <row r="79" spans="1:11" s="16" customFormat="1" ht="33.75">
      <c r="A79" s="13" t="s">
        <v>151</v>
      </c>
      <c r="B79" s="13" t="s">
        <v>152</v>
      </c>
      <c r="C79" s="14">
        <v>101931.72</v>
      </c>
      <c r="D79" s="14">
        <v>21886.32</v>
      </c>
      <c r="E79" s="14">
        <v>21886.32</v>
      </c>
      <c r="F79" s="14">
        <v>0</v>
      </c>
      <c r="G79" s="14">
        <v>0</v>
      </c>
      <c r="H79" s="14">
        <v>0</v>
      </c>
      <c r="I79" s="14">
        <v>21886.32</v>
      </c>
      <c r="J79" s="15">
        <v>0</v>
      </c>
      <c r="K79" s="15">
        <v>0</v>
      </c>
    </row>
    <row r="80" spans="1:11" s="16" customFormat="1" ht="22.5">
      <c r="A80" s="13" t="s">
        <v>153</v>
      </c>
      <c r="B80" s="13" t="s">
        <v>154</v>
      </c>
      <c r="C80" s="14">
        <v>264345.12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5">
        <v>0</v>
      </c>
      <c r="K80" s="15">
        <v>0</v>
      </c>
    </row>
    <row r="81" spans="1:11" s="16" customFormat="1" ht="12.75">
      <c r="A81" s="13" t="s">
        <v>155</v>
      </c>
      <c r="B81" s="13" t="s">
        <v>156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5">
        <v>0</v>
      </c>
      <c r="K81" s="15">
        <v>0</v>
      </c>
    </row>
    <row r="82" spans="1:11" s="16" customFormat="1" ht="45">
      <c r="A82" s="13" t="s">
        <v>157</v>
      </c>
      <c r="B82" s="13" t="s">
        <v>158</v>
      </c>
      <c r="C82" s="14">
        <f>SUM(C83:C86)</f>
        <v>4549159.49</v>
      </c>
      <c r="D82" s="14">
        <v>127436.4</v>
      </c>
      <c r="E82" s="14">
        <v>127436.4</v>
      </c>
      <c r="F82" s="14">
        <v>0</v>
      </c>
      <c r="G82" s="14">
        <v>0</v>
      </c>
      <c r="H82" s="14">
        <v>0</v>
      </c>
      <c r="I82" s="14">
        <v>127436.4</v>
      </c>
      <c r="J82" s="15">
        <v>0</v>
      </c>
      <c r="K82" s="15">
        <v>0</v>
      </c>
    </row>
    <row r="83" spans="1:11" s="16" customFormat="1" ht="12.75">
      <c r="A83" s="13" t="s">
        <v>159</v>
      </c>
      <c r="B83" s="13" t="s">
        <v>160</v>
      </c>
      <c r="C83" s="14">
        <v>2729495.69</v>
      </c>
      <c r="D83" s="14">
        <v>127436.4</v>
      </c>
      <c r="E83" s="14">
        <v>127436.4</v>
      </c>
      <c r="F83" s="14">
        <v>0</v>
      </c>
      <c r="G83" s="14">
        <v>0</v>
      </c>
      <c r="H83" s="14">
        <v>0</v>
      </c>
      <c r="I83" s="14">
        <v>127436.4</v>
      </c>
      <c r="J83" s="15">
        <v>0</v>
      </c>
      <c r="K83" s="15">
        <v>0</v>
      </c>
    </row>
    <row r="84" spans="1:11" s="16" customFormat="1" ht="12.75">
      <c r="A84" s="13" t="s">
        <v>161</v>
      </c>
      <c r="B84" s="13" t="s">
        <v>162</v>
      </c>
      <c r="C84" s="14">
        <v>1819663.8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5">
        <v>0</v>
      </c>
      <c r="K84" s="15">
        <v>0</v>
      </c>
    </row>
    <row r="85" spans="1:11" s="16" customFormat="1" ht="22.5">
      <c r="A85" s="13" t="s">
        <v>163</v>
      </c>
      <c r="B85" s="13" t="s">
        <v>164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5">
        <v>0</v>
      </c>
      <c r="K85" s="15">
        <v>0</v>
      </c>
    </row>
    <row r="86" spans="1:11" s="16" customFormat="1" ht="12.75">
      <c r="A86" s="13" t="s">
        <v>165</v>
      </c>
      <c r="B86" s="13" t="s">
        <v>166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5">
        <v>0</v>
      </c>
      <c r="K86" s="15">
        <v>0</v>
      </c>
    </row>
    <row r="87" spans="1:11" s="16" customFormat="1" ht="56.25">
      <c r="A87" s="13" t="s">
        <v>167</v>
      </c>
      <c r="B87" s="13" t="s">
        <v>168</v>
      </c>
      <c r="C87" s="14">
        <f>SUM(C88:C89)</f>
        <v>4118471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5">
        <v>0</v>
      </c>
      <c r="K87" s="15">
        <v>0</v>
      </c>
    </row>
    <row r="88" spans="1:11" s="16" customFormat="1" ht="22.5">
      <c r="A88" s="13" t="s">
        <v>169</v>
      </c>
      <c r="B88" s="13" t="s">
        <v>170</v>
      </c>
      <c r="C88" s="14">
        <v>4118471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5">
        <v>0</v>
      </c>
      <c r="K88" s="15">
        <v>0</v>
      </c>
    </row>
    <row r="89" spans="1:11" s="16" customFormat="1" ht="22.5">
      <c r="A89" s="13" t="s">
        <v>171</v>
      </c>
      <c r="B89" s="13" t="s">
        <v>172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5">
        <v>0</v>
      </c>
      <c r="K89" s="15">
        <v>0</v>
      </c>
    </row>
    <row r="90" spans="1:11" s="16" customFormat="1" ht="45">
      <c r="A90" s="13" t="s">
        <v>173</v>
      </c>
      <c r="B90" s="13" t="s">
        <v>174</v>
      </c>
      <c r="C90" s="14">
        <v>2225390.88</v>
      </c>
      <c r="D90" s="14">
        <v>698280.8</v>
      </c>
      <c r="E90" s="14">
        <v>698280.8</v>
      </c>
      <c r="F90" s="14">
        <v>0</v>
      </c>
      <c r="G90" s="14">
        <v>0</v>
      </c>
      <c r="H90" s="14">
        <v>0</v>
      </c>
      <c r="I90" s="14">
        <v>0</v>
      </c>
      <c r="J90" s="15">
        <v>0</v>
      </c>
      <c r="K90" s="15">
        <v>0</v>
      </c>
    </row>
    <row r="91" spans="1:11" s="16" customFormat="1" ht="56.25">
      <c r="A91" s="13" t="s">
        <v>175</v>
      </c>
      <c r="B91" s="13" t="s">
        <v>176</v>
      </c>
      <c r="C91" s="14">
        <v>19713968.52</v>
      </c>
      <c r="D91" s="14">
        <v>10871980.65</v>
      </c>
      <c r="E91" s="14">
        <v>10871980.65</v>
      </c>
      <c r="F91" s="14">
        <v>0</v>
      </c>
      <c r="G91" s="14">
        <v>0</v>
      </c>
      <c r="H91" s="14">
        <v>0</v>
      </c>
      <c r="I91" s="14">
        <v>2647154.5</v>
      </c>
      <c r="J91" s="15">
        <v>0</v>
      </c>
      <c r="K91" s="15">
        <v>0</v>
      </c>
    </row>
    <row r="92" spans="1:11" s="16" customFormat="1" ht="12.75">
      <c r="A92" s="13" t="s">
        <v>177</v>
      </c>
      <c r="B92" s="13" t="s">
        <v>178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5">
        <v>0</v>
      </c>
      <c r="K92" s="15">
        <v>0</v>
      </c>
    </row>
    <row r="93" spans="1:11" s="16" customFormat="1" ht="12.75">
      <c r="A93" s="13" t="s">
        <v>179</v>
      </c>
      <c r="B93" s="13" t="s">
        <v>180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5">
        <v>0</v>
      </c>
      <c r="K93" s="15">
        <v>0</v>
      </c>
    </row>
    <row r="94" spans="1:11" s="16" customFormat="1" ht="33.75">
      <c r="A94" s="13" t="s">
        <v>181</v>
      </c>
      <c r="B94" s="13" t="s">
        <v>182</v>
      </c>
      <c r="C94" s="14">
        <v>3436987.44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5">
        <v>0</v>
      </c>
      <c r="K94" s="15">
        <v>0</v>
      </c>
    </row>
    <row r="95" spans="1:11" s="16" customFormat="1" ht="12.75">
      <c r="A95" s="13" t="s">
        <v>183</v>
      </c>
      <c r="B95" s="13" t="s">
        <v>236</v>
      </c>
      <c r="C95" s="14">
        <v>3436987.44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5">
        <v>0</v>
      </c>
      <c r="K95" s="15">
        <v>0</v>
      </c>
    </row>
    <row r="96" spans="1:11" s="16" customFormat="1" ht="12.75">
      <c r="A96" s="13" t="s">
        <v>184</v>
      </c>
      <c r="B96" s="13" t="s">
        <v>185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5">
        <v>0</v>
      </c>
      <c r="K96" s="15">
        <v>0</v>
      </c>
    </row>
    <row r="97" spans="1:11" s="16" customFormat="1" ht="12.75">
      <c r="A97" s="13" t="s">
        <v>186</v>
      </c>
      <c r="B97" s="13" t="s">
        <v>187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5">
        <v>0</v>
      </c>
      <c r="K97" s="15">
        <v>0</v>
      </c>
    </row>
    <row r="98" spans="1:14" s="16" customFormat="1" ht="33.75">
      <c r="A98" s="13" t="s">
        <v>188</v>
      </c>
      <c r="B98" s="13" t="s">
        <v>189</v>
      </c>
      <c r="C98" s="14">
        <f>SUM(C99:C117)</f>
        <v>21077632.96</v>
      </c>
      <c r="D98" s="14">
        <v>503726.58</v>
      </c>
      <c r="E98" s="14">
        <v>503726.58</v>
      </c>
      <c r="F98" s="14">
        <v>0</v>
      </c>
      <c r="G98" s="14">
        <v>0</v>
      </c>
      <c r="H98" s="14">
        <v>0</v>
      </c>
      <c r="I98" s="14">
        <f>SUM(I100:I117)</f>
        <v>503726.58</v>
      </c>
      <c r="J98" s="15">
        <v>0</v>
      </c>
      <c r="K98" s="15">
        <v>0</v>
      </c>
      <c r="N98" s="17"/>
    </row>
    <row r="99" spans="1:11" s="16" customFormat="1" ht="12.75">
      <c r="A99" s="13" t="s">
        <v>190</v>
      </c>
      <c r="B99" s="13" t="s">
        <v>191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5">
        <v>0</v>
      </c>
      <c r="K99" s="15">
        <v>0</v>
      </c>
    </row>
    <row r="100" spans="1:11" s="16" customFormat="1" ht="12.75">
      <c r="A100" s="13" t="s">
        <v>192</v>
      </c>
      <c r="B100" s="13" t="s">
        <v>193</v>
      </c>
      <c r="C100" s="14">
        <v>409169.4</v>
      </c>
      <c r="D100" s="14">
        <v>16892.75</v>
      </c>
      <c r="E100" s="14">
        <v>16892.75</v>
      </c>
      <c r="F100" s="14">
        <v>0</v>
      </c>
      <c r="G100" s="14">
        <v>0</v>
      </c>
      <c r="H100" s="14">
        <v>0</v>
      </c>
      <c r="I100" s="14">
        <v>16892.75</v>
      </c>
      <c r="J100" s="15">
        <v>0</v>
      </c>
      <c r="K100" s="15">
        <v>0</v>
      </c>
    </row>
    <row r="101" spans="1:11" s="16" customFormat="1" ht="12.75">
      <c r="A101" s="13" t="s">
        <v>194</v>
      </c>
      <c r="B101" s="13" t="s">
        <v>195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5">
        <v>0</v>
      </c>
      <c r="K101" s="15">
        <v>0</v>
      </c>
    </row>
    <row r="102" spans="1:11" s="16" customFormat="1" ht="12.75">
      <c r="A102" s="13" t="s">
        <v>196</v>
      </c>
      <c r="B102" s="13" t="s">
        <v>197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5">
        <v>0</v>
      </c>
      <c r="K102" s="15">
        <v>0</v>
      </c>
    </row>
    <row r="103" spans="1:11" s="16" customFormat="1" ht="12.75">
      <c r="A103" s="13" t="s">
        <v>198</v>
      </c>
      <c r="B103" s="13" t="s">
        <v>199</v>
      </c>
      <c r="C103" s="14">
        <v>635212.8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5">
        <v>0</v>
      </c>
      <c r="K103" s="15">
        <v>0</v>
      </c>
    </row>
    <row r="104" spans="1:11" s="16" customFormat="1" ht="12.75">
      <c r="A104" s="13" t="s">
        <v>200</v>
      </c>
      <c r="B104" s="13" t="s">
        <v>201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5">
        <v>0</v>
      </c>
      <c r="K104" s="15">
        <v>0</v>
      </c>
    </row>
    <row r="105" spans="1:11" s="16" customFormat="1" ht="22.5">
      <c r="A105" s="13" t="s">
        <v>202</v>
      </c>
      <c r="B105" s="13" t="s">
        <v>203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5">
        <v>0</v>
      </c>
      <c r="K105" s="15">
        <v>0</v>
      </c>
    </row>
    <row r="106" spans="1:11" s="16" customFormat="1" ht="12.75">
      <c r="A106" s="13" t="s">
        <v>204</v>
      </c>
      <c r="B106" s="13" t="s">
        <v>205</v>
      </c>
      <c r="C106" s="14">
        <v>19093250.76</v>
      </c>
      <c r="D106" s="14">
        <v>486833.83</v>
      </c>
      <c r="E106" s="14">
        <v>486833.83</v>
      </c>
      <c r="F106" s="14">
        <v>0</v>
      </c>
      <c r="G106" s="14">
        <v>0</v>
      </c>
      <c r="H106" s="14">
        <v>0</v>
      </c>
      <c r="I106" s="14">
        <v>486833.83</v>
      </c>
      <c r="J106" s="15">
        <v>0</v>
      </c>
      <c r="K106" s="15">
        <v>0</v>
      </c>
    </row>
    <row r="107" spans="1:11" s="16" customFormat="1" ht="12.75">
      <c r="A107" s="13" t="s">
        <v>206</v>
      </c>
      <c r="B107" s="13" t="s">
        <v>207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5">
        <v>0</v>
      </c>
      <c r="K107" s="15">
        <v>0</v>
      </c>
    </row>
    <row r="108" spans="1:11" s="16" customFormat="1" ht="12.75">
      <c r="A108" s="13" t="s">
        <v>208</v>
      </c>
      <c r="B108" s="13" t="s">
        <v>209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5">
        <v>0</v>
      </c>
      <c r="K108" s="15">
        <v>0</v>
      </c>
    </row>
    <row r="109" spans="1:11" s="16" customFormat="1" ht="12.75">
      <c r="A109" s="13" t="s">
        <v>210</v>
      </c>
      <c r="B109" s="13" t="s">
        <v>211</v>
      </c>
      <c r="C109" s="14">
        <v>900000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5">
        <v>0</v>
      </c>
      <c r="K109" s="15">
        <v>0</v>
      </c>
    </row>
    <row r="110" spans="1:11" s="16" customFormat="1" ht="12.75">
      <c r="A110" s="13" t="s">
        <v>212</v>
      </c>
      <c r="B110" s="13" t="s">
        <v>213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5">
        <v>0</v>
      </c>
      <c r="K110" s="15">
        <v>0</v>
      </c>
    </row>
    <row r="111" spans="1:11" s="16" customFormat="1" ht="12.75">
      <c r="A111" s="13" t="s">
        <v>214</v>
      </c>
      <c r="B111" s="13" t="s">
        <v>215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5">
        <v>0</v>
      </c>
      <c r="K111" s="15">
        <v>0</v>
      </c>
    </row>
    <row r="112" spans="1:11" s="16" customFormat="1" ht="12.75">
      <c r="A112" s="13" t="s">
        <v>216</v>
      </c>
      <c r="B112" s="13" t="s">
        <v>217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5">
        <v>0</v>
      </c>
      <c r="K112" s="15">
        <v>0</v>
      </c>
    </row>
    <row r="113" spans="1:11" s="16" customFormat="1" ht="12.75">
      <c r="A113" s="13" t="s">
        <v>218</v>
      </c>
      <c r="B113" s="13" t="s">
        <v>219</v>
      </c>
      <c r="C113" s="14">
        <v>40000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5">
        <v>0</v>
      </c>
      <c r="K113" s="15">
        <v>0</v>
      </c>
    </row>
    <row r="114" spans="1:11" s="16" customFormat="1" ht="12.75">
      <c r="A114" s="13" t="s">
        <v>220</v>
      </c>
      <c r="B114" s="13" t="s">
        <v>221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5">
        <v>0</v>
      </c>
      <c r="K114" s="15">
        <v>0</v>
      </c>
    </row>
    <row r="115" spans="1:11" s="16" customFormat="1" ht="12.75">
      <c r="A115" s="13" t="s">
        <v>222</v>
      </c>
      <c r="B115" s="13" t="s">
        <v>50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5">
        <v>0</v>
      </c>
      <c r="K115" s="15">
        <v>0</v>
      </c>
    </row>
    <row r="116" spans="1:11" s="16" customFormat="1" ht="12.75">
      <c r="A116" s="13" t="s">
        <v>223</v>
      </c>
      <c r="B116" s="13" t="s">
        <v>224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5">
        <v>0</v>
      </c>
      <c r="K116" s="15">
        <v>0</v>
      </c>
    </row>
    <row r="117" spans="1:11" s="16" customFormat="1" ht="56.25">
      <c r="A117" s="13" t="s">
        <v>225</v>
      </c>
      <c r="B117" s="13" t="s">
        <v>226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5">
        <v>0</v>
      </c>
      <c r="K117" s="15">
        <v>0</v>
      </c>
    </row>
    <row r="118" spans="1:11" s="16" customFormat="1" ht="12.75">
      <c r="A118" s="60" t="s">
        <v>227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</row>
    <row r="119" spans="1:11" s="20" customFormat="1" ht="13.5" customHeight="1">
      <c r="A119" s="18"/>
      <c r="B119" s="19" t="s">
        <v>228</v>
      </c>
      <c r="C119" s="25">
        <v>539699.31</v>
      </c>
      <c r="D119" s="18"/>
      <c r="E119" s="18"/>
      <c r="F119" s="18"/>
      <c r="G119" s="18"/>
      <c r="H119" s="18"/>
      <c r="I119" s="18"/>
      <c r="J119" s="25">
        <v>539699.31</v>
      </c>
      <c r="K119" s="18"/>
    </row>
    <row r="120" spans="1:11" s="20" customFormat="1" ht="25.5" customHeight="1">
      <c r="A120" s="18"/>
      <c r="B120" s="19" t="s">
        <v>229</v>
      </c>
      <c r="C120" s="25">
        <v>167868.9</v>
      </c>
      <c r="D120" s="18"/>
      <c r="E120" s="18"/>
      <c r="F120" s="18"/>
      <c r="G120" s="18"/>
      <c r="H120" s="18"/>
      <c r="I120" s="18"/>
      <c r="J120" s="25">
        <v>167868.9</v>
      </c>
      <c r="K120" s="18"/>
    </row>
    <row r="121" spans="1:11" s="20" customFormat="1" ht="25.5" customHeight="1">
      <c r="A121" s="18"/>
      <c r="B121" s="19" t="s">
        <v>230</v>
      </c>
      <c r="C121" s="14">
        <f>SUM(C119:C120)</f>
        <v>707568.2100000001</v>
      </c>
      <c r="D121" s="18"/>
      <c r="E121" s="18"/>
      <c r="F121" s="18"/>
      <c r="G121" s="18"/>
      <c r="H121" s="18"/>
      <c r="I121" s="18"/>
      <c r="J121" s="14">
        <f>SUM(J119:J120)</f>
        <v>707568.2100000001</v>
      </c>
      <c r="K121" s="18"/>
    </row>
    <row r="122" s="16" customFormat="1" ht="12.75"/>
    <row r="123" s="16" customFormat="1" ht="12.75">
      <c r="A123" s="21" t="s">
        <v>231</v>
      </c>
    </row>
    <row r="124" s="16" customFormat="1" ht="12.75">
      <c r="A124" s="21" t="s">
        <v>232</v>
      </c>
    </row>
    <row r="125" s="16" customFormat="1" ht="12.75"/>
    <row r="126" s="16" customFormat="1" ht="12.75"/>
    <row r="127" s="16" customFormat="1" ht="12.75"/>
    <row r="128" s="16" customFormat="1" ht="12.75"/>
    <row r="129" spans="1:6" s="23" customFormat="1" ht="12.75">
      <c r="A129" s="22" t="s">
        <v>233</v>
      </c>
      <c r="F129" s="23" t="s">
        <v>237</v>
      </c>
    </row>
    <row r="131" spans="1:6" ht="12.75">
      <c r="A131" s="2" t="s">
        <v>234</v>
      </c>
      <c r="F131" s="24" t="s">
        <v>238</v>
      </c>
    </row>
    <row r="133" spans="1:6" ht="12.75">
      <c r="A133" s="2" t="s">
        <v>235</v>
      </c>
      <c r="F133" s="24" t="s">
        <v>239</v>
      </c>
    </row>
  </sheetData>
  <sheetProtection/>
  <mergeCells count="11">
    <mergeCell ref="C4:C5"/>
    <mergeCell ref="D4:D5"/>
    <mergeCell ref="I4:I5"/>
    <mergeCell ref="J4:J5"/>
    <mergeCell ref="K4:K5"/>
    <mergeCell ref="A118:K118"/>
    <mergeCell ref="A2:K2"/>
    <mergeCell ref="A3:K3"/>
    <mergeCell ref="E4:H4"/>
    <mergeCell ref="A4:A5"/>
    <mergeCell ref="B4:B5"/>
  </mergeCells>
  <printOptions horizontalCentered="1"/>
  <pageMargins left="0.2777777777777778" right="0.2777777777777778" top="0.2777777777777778" bottom="0.277777777777777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33"/>
  <sheetViews>
    <sheetView tabSelected="1" zoomScalePageLayoutView="0" workbookViewId="0" topLeftCell="A1">
      <selection activeCell="L1" sqref="L1:L16384"/>
    </sheetView>
  </sheetViews>
  <sheetFormatPr defaultColWidth="9.140625" defaultRowHeight="12.75"/>
  <cols>
    <col min="1" max="1" width="7.7109375" style="49" customWidth="1"/>
    <col min="2" max="2" width="40.7109375" style="49" customWidth="1"/>
    <col min="3" max="3" width="20.00390625" style="50" customWidth="1"/>
    <col min="4" max="5" width="17.8515625" style="50" customWidth="1"/>
    <col min="6" max="6" width="13.28125" style="50" customWidth="1"/>
    <col min="7" max="8" width="16.00390625" style="50" customWidth="1"/>
    <col min="9" max="9" width="18.28125" style="50" customWidth="1"/>
    <col min="10" max="10" width="18.57421875" style="50" hidden="1" customWidth="1"/>
    <col min="11" max="11" width="14.8515625" style="50" hidden="1" customWidth="1"/>
    <col min="12" max="12" width="9.140625" style="49" customWidth="1"/>
    <col min="13" max="13" width="17.57421875" style="49" customWidth="1"/>
    <col min="14" max="16384" width="9.140625" style="49" customWidth="1"/>
  </cols>
  <sheetData>
    <row r="2" spans="1:11" s="26" customFormat="1" ht="37.5" customHeight="1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26" customFormat="1" ht="27.75" customHeight="1">
      <c r="A3" s="75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s="28" customFormat="1" ht="64.5" customHeight="1">
      <c r="A4" s="76" t="s">
        <v>2</v>
      </c>
      <c r="B4" s="76" t="s">
        <v>3</v>
      </c>
      <c r="C4" s="68" t="s">
        <v>4</v>
      </c>
      <c r="D4" s="68" t="s">
        <v>5</v>
      </c>
      <c r="E4" s="70" t="s">
        <v>6</v>
      </c>
      <c r="F4" s="78"/>
      <c r="G4" s="78"/>
      <c r="H4" s="79"/>
      <c r="I4" s="68" t="s">
        <v>7</v>
      </c>
      <c r="J4" s="68" t="s">
        <v>8</v>
      </c>
      <c r="K4" s="70" t="s">
        <v>9</v>
      </c>
    </row>
    <row r="5" spans="1:13" s="28" customFormat="1" ht="150" customHeight="1">
      <c r="A5" s="77"/>
      <c r="B5" s="77"/>
      <c r="C5" s="69"/>
      <c r="D5" s="69"/>
      <c r="E5" s="27" t="s">
        <v>10</v>
      </c>
      <c r="F5" s="27" t="s">
        <v>11</v>
      </c>
      <c r="G5" s="27" t="s">
        <v>12</v>
      </c>
      <c r="H5" s="27" t="s">
        <v>13</v>
      </c>
      <c r="I5" s="69"/>
      <c r="J5" s="69"/>
      <c r="K5" s="69"/>
      <c r="M5" s="29"/>
    </row>
    <row r="6" spans="1:11" s="30" customFormat="1" ht="47.25">
      <c r="A6" s="52">
        <v>1</v>
      </c>
      <c r="B6" s="52">
        <v>2</v>
      </c>
      <c r="C6" s="53">
        <v>3</v>
      </c>
      <c r="D6" s="53" t="s">
        <v>240</v>
      </c>
      <c r="E6" s="54">
        <v>5</v>
      </c>
      <c r="F6" s="55">
        <v>6</v>
      </c>
      <c r="G6" s="52">
        <v>7</v>
      </c>
      <c r="H6" s="52">
        <v>8</v>
      </c>
      <c r="I6" s="52">
        <v>9</v>
      </c>
      <c r="J6" s="56">
        <v>10</v>
      </c>
      <c r="K6" s="54">
        <v>11</v>
      </c>
    </row>
    <row r="7" spans="1:11" s="34" customFormat="1" ht="60">
      <c r="A7" s="31" t="s">
        <v>14</v>
      </c>
      <c r="B7" s="31" t="s">
        <v>15</v>
      </c>
      <c r="C7" s="32">
        <f>SUM(C9,C26,C34,C43,C44,C62,C76,C77,C82,C87,C90,C91,C94,C98,C117)</f>
        <v>206471981.08</v>
      </c>
      <c r="D7" s="32">
        <v>48672953.48</v>
      </c>
      <c r="E7" s="32">
        <v>48672953.48</v>
      </c>
      <c r="F7" s="32">
        <v>0</v>
      </c>
      <c r="G7" s="32">
        <v>0</v>
      </c>
      <c r="H7" s="32">
        <v>0</v>
      </c>
      <c r="I7" s="32">
        <f>I9+I26+I34+I43+I44+I62+I76+I77+I82+I87+I90+I91+I94+I98</f>
        <v>29521892.26</v>
      </c>
      <c r="J7" s="33">
        <v>0</v>
      </c>
      <c r="K7" s="33">
        <v>0</v>
      </c>
    </row>
    <row r="8" spans="1:11" s="34" customFormat="1" ht="15">
      <c r="A8" s="31"/>
      <c r="B8" s="31" t="s">
        <v>16</v>
      </c>
      <c r="C8" s="32"/>
      <c r="D8" s="32"/>
      <c r="E8" s="32"/>
      <c r="F8" s="32"/>
      <c r="G8" s="32"/>
      <c r="H8" s="32"/>
      <c r="I8" s="32"/>
      <c r="J8" s="33">
        <v>0</v>
      </c>
      <c r="K8" s="33">
        <v>0</v>
      </c>
    </row>
    <row r="9" spans="1:11" s="34" customFormat="1" ht="15">
      <c r="A9" s="31" t="s">
        <v>17</v>
      </c>
      <c r="B9" s="31" t="s">
        <v>18</v>
      </c>
      <c r="C9" s="32">
        <f>SUM(C10:C25)</f>
        <v>42222304.28</v>
      </c>
      <c r="D9" s="32">
        <v>6853140.7</v>
      </c>
      <c r="E9" s="32">
        <v>6853140.7</v>
      </c>
      <c r="F9" s="32">
        <v>0</v>
      </c>
      <c r="G9" s="32">
        <v>0</v>
      </c>
      <c r="H9" s="32">
        <v>0</v>
      </c>
      <c r="I9" s="32">
        <v>9530077</v>
      </c>
      <c r="J9" s="33">
        <v>0</v>
      </c>
      <c r="K9" s="33">
        <v>0</v>
      </c>
    </row>
    <row r="10" spans="1:11" s="34" customFormat="1" ht="15">
      <c r="A10" s="31" t="s">
        <v>19</v>
      </c>
      <c r="B10" s="31" t="s">
        <v>20</v>
      </c>
      <c r="C10" s="32">
        <v>18392210</v>
      </c>
      <c r="D10" s="32">
        <v>4218931.24</v>
      </c>
      <c r="E10" s="32">
        <v>4218931.24</v>
      </c>
      <c r="F10" s="32">
        <v>0</v>
      </c>
      <c r="G10" s="32">
        <v>0</v>
      </c>
      <c r="H10" s="32">
        <v>0</v>
      </c>
      <c r="I10" s="32">
        <v>0</v>
      </c>
      <c r="J10" s="33">
        <v>0</v>
      </c>
      <c r="K10" s="33">
        <v>0</v>
      </c>
    </row>
    <row r="11" spans="1:11" s="34" customFormat="1" ht="15">
      <c r="A11" s="31" t="s">
        <v>21</v>
      </c>
      <c r="B11" s="31" t="s">
        <v>22</v>
      </c>
      <c r="C11" s="32">
        <v>5554447.42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3">
        <v>0</v>
      </c>
      <c r="K11" s="33">
        <v>0</v>
      </c>
    </row>
    <row r="12" spans="1:11" s="34" customFormat="1" ht="45">
      <c r="A12" s="31" t="s">
        <v>23</v>
      </c>
      <c r="B12" s="31" t="s">
        <v>24</v>
      </c>
      <c r="C12" s="32">
        <v>5618340</v>
      </c>
      <c r="D12" s="32">
        <v>1536535.89</v>
      </c>
      <c r="E12" s="32">
        <v>1536535.89</v>
      </c>
      <c r="F12" s="32">
        <v>0</v>
      </c>
      <c r="G12" s="32">
        <v>0</v>
      </c>
      <c r="H12" s="32">
        <v>0</v>
      </c>
      <c r="I12" s="32">
        <v>0</v>
      </c>
      <c r="J12" s="33">
        <v>0</v>
      </c>
      <c r="K12" s="33">
        <v>0</v>
      </c>
    </row>
    <row r="13" spans="1:11" s="34" customFormat="1" ht="15">
      <c r="A13" s="31" t="s">
        <v>25</v>
      </c>
      <c r="B13" s="31" t="s">
        <v>26</v>
      </c>
      <c r="C13" s="32">
        <v>1696738.68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3">
        <v>0</v>
      </c>
      <c r="K13" s="33">
        <v>0</v>
      </c>
    </row>
    <row r="14" spans="1:11" s="34" customFormat="1" ht="15">
      <c r="A14" s="31" t="s">
        <v>27</v>
      </c>
      <c r="B14" s="31" t="s">
        <v>28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3">
        <v>0</v>
      </c>
      <c r="K14" s="33">
        <v>0</v>
      </c>
    </row>
    <row r="15" spans="1:11" s="34" customFormat="1" ht="15">
      <c r="A15" s="31" t="s">
        <v>29</v>
      </c>
      <c r="B15" s="31" t="s">
        <v>30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3">
        <v>0</v>
      </c>
      <c r="K15" s="33">
        <v>0</v>
      </c>
    </row>
    <row r="16" spans="1:11" s="34" customFormat="1" ht="15">
      <c r="A16" s="31" t="s">
        <v>31</v>
      </c>
      <c r="B16" s="31" t="s">
        <v>32</v>
      </c>
      <c r="C16" s="32">
        <v>2428861.66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3">
        <v>0</v>
      </c>
      <c r="K16" s="33">
        <v>0</v>
      </c>
    </row>
    <row r="17" spans="1:11" s="34" customFormat="1" ht="30">
      <c r="A17" s="31" t="s">
        <v>33</v>
      </c>
      <c r="B17" s="31" t="s">
        <v>34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3">
        <v>0</v>
      </c>
      <c r="K17" s="33">
        <v>0</v>
      </c>
    </row>
    <row r="18" spans="1:11" s="34" customFormat="1" ht="30">
      <c r="A18" s="31" t="s">
        <v>35</v>
      </c>
      <c r="B18" s="31" t="s">
        <v>36</v>
      </c>
      <c r="C18" s="32">
        <v>473467.08</v>
      </c>
      <c r="D18" s="32">
        <v>120537</v>
      </c>
      <c r="E18" s="32">
        <v>120537</v>
      </c>
      <c r="F18" s="32">
        <v>0</v>
      </c>
      <c r="G18" s="32">
        <v>0</v>
      </c>
      <c r="H18" s="32">
        <v>0</v>
      </c>
      <c r="I18" s="32">
        <v>0</v>
      </c>
      <c r="J18" s="33">
        <v>0</v>
      </c>
      <c r="K18" s="33">
        <v>0</v>
      </c>
    </row>
    <row r="19" spans="1:11" s="34" customFormat="1" ht="15">
      <c r="A19" s="31" t="s">
        <v>37</v>
      </c>
      <c r="B19" s="31" t="s">
        <v>38</v>
      </c>
      <c r="C19" s="32">
        <v>377000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3">
        <v>0</v>
      </c>
      <c r="K19" s="33">
        <v>0</v>
      </c>
    </row>
    <row r="20" spans="1:11" s="34" customFormat="1" ht="15">
      <c r="A20" s="31" t="s">
        <v>39</v>
      </c>
      <c r="B20" s="31" t="s">
        <v>40</v>
      </c>
      <c r="C20" s="32">
        <v>199980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3">
        <v>0</v>
      </c>
      <c r="K20" s="33">
        <v>0</v>
      </c>
    </row>
    <row r="21" spans="1:11" s="34" customFormat="1" ht="15">
      <c r="A21" s="31" t="s">
        <v>41</v>
      </c>
      <c r="B21" s="31" t="s">
        <v>42</v>
      </c>
      <c r="C21" s="32">
        <v>3259697.44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3">
        <v>0</v>
      </c>
      <c r="K21" s="33">
        <v>0</v>
      </c>
    </row>
    <row r="22" spans="1:11" s="34" customFormat="1" ht="30">
      <c r="A22" s="31" t="s">
        <v>43</v>
      </c>
      <c r="B22" s="31" t="s">
        <v>44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3">
        <v>0</v>
      </c>
      <c r="K22" s="33">
        <v>0</v>
      </c>
    </row>
    <row r="23" spans="1:11" s="34" customFormat="1" ht="30">
      <c r="A23" s="31" t="s">
        <v>45</v>
      </c>
      <c r="B23" s="31" t="s">
        <v>46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3">
        <v>0</v>
      </c>
      <c r="K23" s="33">
        <v>0</v>
      </c>
    </row>
    <row r="24" spans="1:11" s="34" customFormat="1" ht="15">
      <c r="A24" s="31" t="s">
        <v>47</v>
      </c>
      <c r="B24" s="31" t="s">
        <v>48</v>
      </c>
      <c r="C24" s="32">
        <v>961864.56</v>
      </c>
      <c r="D24" s="32">
        <v>49294.97</v>
      </c>
      <c r="E24" s="32">
        <v>49294.97</v>
      </c>
      <c r="F24" s="32">
        <v>0</v>
      </c>
      <c r="G24" s="32">
        <v>0</v>
      </c>
      <c r="H24" s="32">
        <v>0</v>
      </c>
      <c r="I24" s="32">
        <v>0</v>
      </c>
      <c r="J24" s="33">
        <v>0</v>
      </c>
      <c r="K24" s="33">
        <v>0</v>
      </c>
    </row>
    <row r="25" spans="1:11" s="34" customFormat="1" ht="15">
      <c r="A25" s="31" t="s">
        <v>49</v>
      </c>
      <c r="B25" s="31" t="s">
        <v>50</v>
      </c>
      <c r="C25" s="32">
        <v>3259697.44</v>
      </c>
      <c r="D25" s="32">
        <v>927841.6</v>
      </c>
      <c r="E25" s="32">
        <v>927841.6</v>
      </c>
      <c r="F25" s="32">
        <v>0</v>
      </c>
      <c r="G25" s="32">
        <v>0</v>
      </c>
      <c r="H25" s="32">
        <v>0</v>
      </c>
      <c r="I25" s="32">
        <v>0</v>
      </c>
      <c r="J25" s="33">
        <v>0</v>
      </c>
      <c r="K25" s="33">
        <v>0</v>
      </c>
    </row>
    <row r="26" spans="1:11" s="34" customFormat="1" ht="75">
      <c r="A26" s="31" t="s">
        <v>51</v>
      </c>
      <c r="B26" s="31" t="s">
        <v>52</v>
      </c>
      <c r="C26" s="32">
        <f>SUM(C27)</f>
        <v>29758079.28</v>
      </c>
      <c r="D26" s="32">
        <v>5155673.71</v>
      </c>
      <c r="E26" s="32">
        <v>5155673.71</v>
      </c>
      <c r="F26" s="32">
        <v>0</v>
      </c>
      <c r="G26" s="32">
        <v>0</v>
      </c>
      <c r="H26" s="32">
        <v>0</v>
      </c>
      <c r="I26" s="32">
        <v>5155673.71</v>
      </c>
      <c r="J26" s="33">
        <v>0</v>
      </c>
      <c r="K26" s="33">
        <v>0</v>
      </c>
    </row>
    <row r="27" spans="1:11" s="38" customFormat="1" ht="30">
      <c r="A27" s="35" t="s">
        <v>53</v>
      </c>
      <c r="B27" s="35" t="s">
        <v>54</v>
      </c>
      <c r="C27" s="36">
        <f>SUM(C28:C33)</f>
        <v>29758079.28</v>
      </c>
      <c r="D27" s="36">
        <v>5155673.71</v>
      </c>
      <c r="E27" s="36">
        <v>5155673.71</v>
      </c>
      <c r="F27" s="36">
        <v>0</v>
      </c>
      <c r="G27" s="36">
        <v>0</v>
      </c>
      <c r="H27" s="36">
        <v>0</v>
      </c>
      <c r="I27" s="36">
        <v>0</v>
      </c>
      <c r="J27" s="37">
        <v>0</v>
      </c>
      <c r="K27" s="37">
        <v>0</v>
      </c>
    </row>
    <row r="28" spans="1:11" s="38" customFormat="1" ht="15">
      <c r="A28" s="35" t="s">
        <v>55</v>
      </c>
      <c r="B28" s="35" t="s">
        <v>56</v>
      </c>
      <c r="C28" s="36">
        <v>22304703.12</v>
      </c>
      <c r="D28" s="36">
        <v>5155673.71</v>
      </c>
      <c r="E28" s="36">
        <v>5155673.71</v>
      </c>
      <c r="F28" s="36">
        <v>0</v>
      </c>
      <c r="G28" s="36">
        <v>0</v>
      </c>
      <c r="H28" s="36">
        <v>0</v>
      </c>
      <c r="I28" s="36">
        <v>0</v>
      </c>
      <c r="J28" s="37">
        <v>0</v>
      </c>
      <c r="K28" s="37">
        <v>0</v>
      </c>
    </row>
    <row r="29" spans="1:11" s="38" customFormat="1" ht="15">
      <c r="A29" s="35" t="s">
        <v>57</v>
      </c>
      <c r="B29" s="35" t="s">
        <v>58</v>
      </c>
      <c r="C29" s="36">
        <v>6736022.04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7">
        <v>0</v>
      </c>
      <c r="K29" s="37">
        <v>0</v>
      </c>
    </row>
    <row r="30" spans="1:11" s="38" customFormat="1" ht="15">
      <c r="A30" s="35" t="s">
        <v>59</v>
      </c>
      <c r="B30" s="35" t="s">
        <v>60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7">
        <v>0</v>
      </c>
      <c r="K30" s="37">
        <v>0</v>
      </c>
    </row>
    <row r="31" spans="1:11" s="38" customFormat="1" ht="15">
      <c r="A31" s="35" t="s">
        <v>61</v>
      </c>
      <c r="B31" s="35" t="s">
        <v>62</v>
      </c>
      <c r="C31" s="36">
        <v>276363.12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7">
        <v>0</v>
      </c>
      <c r="K31" s="37">
        <v>0</v>
      </c>
    </row>
    <row r="32" spans="1:11" s="38" customFormat="1" ht="15">
      <c r="A32" s="35" t="s">
        <v>63</v>
      </c>
      <c r="B32" s="35" t="s">
        <v>64</v>
      </c>
      <c r="C32" s="36">
        <v>266099.52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7">
        <v>0</v>
      </c>
      <c r="K32" s="37">
        <v>0</v>
      </c>
    </row>
    <row r="33" spans="1:11" s="38" customFormat="1" ht="15">
      <c r="A33" s="35" t="s">
        <v>65</v>
      </c>
      <c r="B33" s="35" t="s">
        <v>66</v>
      </c>
      <c r="C33" s="36">
        <v>174891.48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7">
        <v>0</v>
      </c>
      <c r="K33" s="37">
        <v>0</v>
      </c>
    </row>
    <row r="34" spans="1:11" s="38" customFormat="1" ht="45">
      <c r="A34" s="35" t="s">
        <v>67</v>
      </c>
      <c r="B34" s="35" t="s">
        <v>68</v>
      </c>
      <c r="C34" s="36">
        <f>SUM(C35:C42)</f>
        <v>12842618.64</v>
      </c>
      <c r="D34" s="36">
        <v>1134367.24</v>
      </c>
      <c r="E34" s="36">
        <v>1134367.24</v>
      </c>
      <c r="F34" s="36">
        <v>0</v>
      </c>
      <c r="G34" s="36">
        <v>0</v>
      </c>
      <c r="H34" s="36">
        <v>0</v>
      </c>
      <c r="I34" s="36">
        <v>1134367.24</v>
      </c>
      <c r="J34" s="37">
        <v>0</v>
      </c>
      <c r="K34" s="37">
        <v>0</v>
      </c>
    </row>
    <row r="35" spans="1:11" s="38" customFormat="1" ht="15">
      <c r="A35" s="35" t="s">
        <v>69</v>
      </c>
      <c r="B35" s="35" t="s">
        <v>70</v>
      </c>
      <c r="C35" s="36">
        <v>6421309.32</v>
      </c>
      <c r="D35" s="36">
        <v>1134367.24</v>
      </c>
      <c r="E35" s="36">
        <v>1134367.24</v>
      </c>
      <c r="F35" s="36">
        <v>0</v>
      </c>
      <c r="G35" s="36">
        <v>0</v>
      </c>
      <c r="H35" s="36">
        <v>0</v>
      </c>
      <c r="I35" s="36">
        <v>0</v>
      </c>
      <c r="J35" s="37">
        <v>0</v>
      </c>
      <c r="K35" s="37">
        <v>0</v>
      </c>
    </row>
    <row r="36" spans="1:11" s="38" customFormat="1" ht="15">
      <c r="A36" s="35" t="s">
        <v>71</v>
      </c>
      <c r="B36" s="35" t="s">
        <v>72</v>
      </c>
      <c r="C36" s="36">
        <v>4768588.68</v>
      </c>
      <c r="D36" s="36">
        <v>1134367.24</v>
      </c>
      <c r="E36" s="36">
        <v>1134367.24</v>
      </c>
      <c r="F36" s="36">
        <v>0</v>
      </c>
      <c r="G36" s="36">
        <v>0</v>
      </c>
      <c r="H36" s="36">
        <v>0</v>
      </c>
      <c r="I36" s="36">
        <v>0</v>
      </c>
      <c r="J36" s="37">
        <v>0</v>
      </c>
      <c r="K36" s="37">
        <v>0</v>
      </c>
    </row>
    <row r="37" spans="1:11" s="38" customFormat="1" ht="15">
      <c r="A37" s="35" t="s">
        <v>73</v>
      </c>
      <c r="B37" s="35" t="s">
        <v>74</v>
      </c>
      <c r="C37" s="36">
        <v>1440114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7">
        <v>0</v>
      </c>
      <c r="K37" s="37">
        <v>0</v>
      </c>
    </row>
    <row r="38" spans="1:11" s="38" customFormat="1" ht="15">
      <c r="A38" s="35" t="s">
        <v>75</v>
      </c>
      <c r="B38" s="35" t="s">
        <v>76</v>
      </c>
      <c r="C38" s="36">
        <v>19860.48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7">
        <v>0</v>
      </c>
      <c r="K38" s="37">
        <v>0</v>
      </c>
    </row>
    <row r="39" spans="1:11" s="38" customFormat="1" ht="15">
      <c r="A39" s="35" t="s">
        <v>77</v>
      </c>
      <c r="B39" s="35" t="s">
        <v>78</v>
      </c>
      <c r="C39" s="36">
        <v>107438.52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7">
        <v>0</v>
      </c>
      <c r="K39" s="37">
        <v>0</v>
      </c>
    </row>
    <row r="40" spans="1:11" s="38" customFormat="1" ht="15">
      <c r="A40" s="35" t="s">
        <v>79</v>
      </c>
      <c r="B40" s="35" t="s">
        <v>80</v>
      </c>
      <c r="C40" s="36">
        <v>85307.64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7">
        <v>0</v>
      </c>
      <c r="K40" s="37">
        <v>0</v>
      </c>
    </row>
    <row r="41" spans="1:11" s="38" customFormat="1" ht="15">
      <c r="A41" s="35" t="s">
        <v>81</v>
      </c>
      <c r="B41" s="35" t="s">
        <v>82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7">
        <v>0</v>
      </c>
      <c r="K41" s="37">
        <v>0</v>
      </c>
    </row>
    <row r="42" spans="1:11" s="38" customFormat="1" ht="15">
      <c r="A42" s="35" t="s">
        <v>83</v>
      </c>
      <c r="B42" s="35" t="s">
        <v>84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7">
        <v>0</v>
      </c>
      <c r="K42" s="37">
        <v>0</v>
      </c>
    </row>
    <row r="43" spans="1:11" s="38" customFormat="1" ht="30">
      <c r="A43" s="35" t="s">
        <v>85</v>
      </c>
      <c r="B43" s="35" t="s">
        <v>86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7">
        <v>0</v>
      </c>
      <c r="K43" s="37">
        <v>0</v>
      </c>
    </row>
    <row r="44" spans="1:11" s="38" customFormat="1" ht="75">
      <c r="A44" s="35" t="s">
        <v>87</v>
      </c>
      <c r="B44" s="35" t="s">
        <v>88</v>
      </c>
      <c r="C44" s="36">
        <f>SUM(C45,C51,C56,C61)</f>
        <v>68354226.37</v>
      </c>
      <c r="D44" s="36">
        <v>16420448.62</v>
      </c>
      <c r="E44" s="36">
        <v>16420448.62</v>
      </c>
      <c r="F44" s="36">
        <v>0</v>
      </c>
      <c r="G44" s="36">
        <v>0</v>
      </c>
      <c r="H44" s="36">
        <v>0</v>
      </c>
      <c r="I44" s="36">
        <v>3643476.45</v>
      </c>
      <c r="J44" s="37">
        <v>0</v>
      </c>
      <c r="K44" s="37">
        <v>0</v>
      </c>
    </row>
    <row r="45" spans="1:11" s="38" customFormat="1" ht="15">
      <c r="A45" s="35" t="s">
        <v>89</v>
      </c>
      <c r="B45" s="35" t="s">
        <v>90</v>
      </c>
      <c r="C45" s="36">
        <f>SUM(C46:C50)</f>
        <v>58597697.49</v>
      </c>
      <c r="D45" s="36">
        <v>16420448.62</v>
      </c>
      <c r="E45" s="36">
        <v>16420448.62</v>
      </c>
      <c r="F45" s="36">
        <v>0</v>
      </c>
      <c r="G45" s="36">
        <v>0</v>
      </c>
      <c r="H45" s="36">
        <v>0</v>
      </c>
      <c r="I45" s="36">
        <v>0</v>
      </c>
      <c r="J45" s="37">
        <v>0</v>
      </c>
      <c r="K45" s="37">
        <v>0</v>
      </c>
    </row>
    <row r="46" spans="1:11" s="38" customFormat="1" ht="15">
      <c r="A46" s="35" t="s">
        <v>91</v>
      </c>
      <c r="B46" s="35" t="s">
        <v>92</v>
      </c>
      <c r="C46" s="36">
        <v>28556879.76</v>
      </c>
      <c r="D46" s="36">
        <v>13643476.45</v>
      </c>
      <c r="E46" s="36">
        <v>13643476.45</v>
      </c>
      <c r="F46" s="36">
        <v>0</v>
      </c>
      <c r="G46" s="36">
        <v>0</v>
      </c>
      <c r="H46" s="36">
        <v>0</v>
      </c>
      <c r="I46" s="36">
        <v>0</v>
      </c>
      <c r="J46" s="37">
        <v>0</v>
      </c>
      <c r="K46" s="37">
        <v>0</v>
      </c>
    </row>
    <row r="47" spans="1:11" s="38" customFormat="1" ht="15">
      <c r="A47" s="35" t="s">
        <v>93</v>
      </c>
      <c r="B47" s="35" t="s">
        <v>94</v>
      </c>
      <c r="C47" s="36">
        <v>8624175.96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7">
        <v>0</v>
      </c>
      <c r="K47" s="37">
        <v>0</v>
      </c>
    </row>
    <row r="48" spans="1:11" s="38" customFormat="1" ht="15">
      <c r="A48" s="35" t="s">
        <v>95</v>
      </c>
      <c r="B48" s="35" t="s">
        <v>96</v>
      </c>
      <c r="C48" s="36">
        <v>17513185.55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7">
        <v>0</v>
      </c>
      <c r="K48" s="37">
        <v>0</v>
      </c>
    </row>
    <row r="49" spans="1:11" s="38" customFormat="1" ht="15">
      <c r="A49" s="35" t="s">
        <v>97</v>
      </c>
      <c r="B49" s="35" t="s">
        <v>98</v>
      </c>
      <c r="C49" s="36">
        <v>2682780.52</v>
      </c>
      <c r="D49" s="36">
        <v>2776972.17</v>
      </c>
      <c r="E49" s="36">
        <v>2776972.17</v>
      </c>
      <c r="F49" s="36">
        <v>0</v>
      </c>
      <c r="G49" s="36">
        <v>0</v>
      </c>
      <c r="H49" s="36">
        <v>0</v>
      </c>
      <c r="I49" s="36">
        <v>0</v>
      </c>
      <c r="J49" s="37">
        <v>0</v>
      </c>
      <c r="K49" s="37">
        <v>0</v>
      </c>
    </row>
    <row r="50" spans="1:11" s="38" customFormat="1" ht="15">
      <c r="A50" s="35" t="s">
        <v>99</v>
      </c>
      <c r="B50" s="35" t="s">
        <v>100</v>
      </c>
      <c r="C50" s="36">
        <v>1220675.7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7">
        <v>0</v>
      </c>
      <c r="K50" s="37">
        <v>0</v>
      </c>
    </row>
    <row r="51" spans="1:11" s="38" customFormat="1" ht="30">
      <c r="A51" s="35" t="s">
        <v>101</v>
      </c>
      <c r="B51" s="35" t="s">
        <v>102</v>
      </c>
      <c r="C51" s="36">
        <f>SUM(C53:C55)</f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7">
        <v>0</v>
      </c>
      <c r="K51" s="37">
        <v>0</v>
      </c>
    </row>
    <row r="52" spans="1:11" s="38" customFormat="1" ht="15">
      <c r="A52" s="35"/>
      <c r="B52" s="35" t="s">
        <v>103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7">
        <v>0</v>
      </c>
      <c r="K52" s="37">
        <v>0</v>
      </c>
    </row>
    <row r="53" spans="1:11" s="38" customFormat="1" ht="15">
      <c r="A53" s="35" t="s">
        <v>104</v>
      </c>
      <c r="B53" s="35" t="s">
        <v>105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7">
        <v>0</v>
      </c>
      <c r="K53" s="37">
        <v>0</v>
      </c>
    </row>
    <row r="54" spans="1:11" s="38" customFormat="1" ht="15">
      <c r="A54" s="35" t="s">
        <v>106</v>
      </c>
      <c r="B54" s="35" t="s">
        <v>107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7">
        <v>0</v>
      </c>
      <c r="K54" s="37">
        <v>0</v>
      </c>
    </row>
    <row r="55" spans="1:11" s="38" customFormat="1" ht="15">
      <c r="A55" s="35" t="s">
        <v>108</v>
      </c>
      <c r="B55" s="35" t="s">
        <v>109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7">
        <v>0</v>
      </c>
      <c r="K55" s="37">
        <v>0</v>
      </c>
    </row>
    <row r="56" spans="1:11" s="38" customFormat="1" ht="30">
      <c r="A56" s="35" t="s">
        <v>110</v>
      </c>
      <c r="B56" s="35" t="s">
        <v>111</v>
      </c>
      <c r="C56" s="36">
        <f>SUM(C58:C60)</f>
        <v>3747607.03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7">
        <v>0</v>
      </c>
      <c r="K56" s="37">
        <v>0</v>
      </c>
    </row>
    <row r="57" spans="1:11" s="38" customFormat="1" ht="15">
      <c r="A57" s="35"/>
      <c r="B57" s="35" t="s">
        <v>103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7">
        <v>0</v>
      </c>
      <c r="K57" s="37">
        <v>0</v>
      </c>
    </row>
    <row r="58" spans="1:11" s="38" customFormat="1" ht="15">
      <c r="A58" s="35" t="s">
        <v>112</v>
      </c>
      <c r="B58" s="35" t="s">
        <v>105</v>
      </c>
      <c r="C58" s="36">
        <v>1673734.12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7">
        <v>0</v>
      </c>
      <c r="K58" s="37">
        <v>0</v>
      </c>
    </row>
    <row r="59" spans="1:11" s="38" customFormat="1" ht="15">
      <c r="A59" s="35" t="s">
        <v>113</v>
      </c>
      <c r="B59" s="35" t="s">
        <v>107</v>
      </c>
      <c r="C59" s="36">
        <v>724165.76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7">
        <v>0</v>
      </c>
      <c r="K59" s="37">
        <v>0</v>
      </c>
    </row>
    <row r="60" spans="1:11" s="38" customFormat="1" ht="15">
      <c r="A60" s="35" t="s">
        <v>114</v>
      </c>
      <c r="B60" s="35" t="s">
        <v>109</v>
      </c>
      <c r="C60" s="36">
        <v>1349707.15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7">
        <v>0</v>
      </c>
      <c r="K60" s="37">
        <v>0</v>
      </c>
    </row>
    <row r="61" spans="1:11" s="38" customFormat="1" ht="30">
      <c r="A61" s="35" t="s">
        <v>115</v>
      </c>
      <c r="B61" s="35" t="s">
        <v>116</v>
      </c>
      <c r="C61" s="36">
        <v>6008921.85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7">
        <v>0</v>
      </c>
      <c r="K61" s="37">
        <v>0</v>
      </c>
    </row>
    <row r="62" spans="1:11" s="38" customFormat="1" ht="90">
      <c r="A62" s="35" t="s">
        <v>117</v>
      </c>
      <c r="B62" s="35" t="s">
        <v>118</v>
      </c>
      <c r="C62" s="36">
        <f>SUM(C63:C75)</f>
        <v>336120.93</v>
      </c>
      <c r="D62" s="36">
        <v>377021.19</v>
      </c>
      <c r="E62" s="36">
        <v>377021.19</v>
      </c>
      <c r="F62" s="36">
        <v>0</v>
      </c>
      <c r="G62" s="36">
        <v>0</v>
      </c>
      <c r="H62" s="36">
        <v>0</v>
      </c>
      <c r="I62" s="36">
        <v>377021.19</v>
      </c>
      <c r="J62" s="37">
        <v>0</v>
      </c>
      <c r="K62" s="37">
        <v>0</v>
      </c>
    </row>
    <row r="63" spans="1:11" s="38" customFormat="1" ht="30">
      <c r="A63" s="35" t="s">
        <v>119</v>
      </c>
      <c r="B63" s="35" t="s">
        <v>120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7">
        <v>0</v>
      </c>
      <c r="K63" s="37">
        <v>0</v>
      </c>
    </row>
    <row r="64" spans="1:11" s="38" customFormat="1" ht="60">
      <c r="A64" s="35" t="s">
        <v>121</v>
      </c>
      <c r="B64" s="35" t="s">
        <v>122</v>
      </c>
      <c r="C64" s="36">
        <v>336120.93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7">
        <v>0</v>
      </c>
      <c r="K64" s="37">
        <v>0</v>
      </c>
    </row>
    <row r="65" spans="1:11" s="38" customFormat="1" ht="30">
      <c r="A65" s="35" t="s">
        <v>123</v>
      </c>
      <c r="B65" s="35" t="s">
        <v>124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7">
        <v>0</v>
      </c>
      <c r="K65" s="37">
        <v>0</v>
      </c>
    </row>
    <row r="66" spans="1:11" s="38" customFormat="1" ht="45">
      <c r="A66" s="35" t="s">
        <v>125</v>
      </c>
      <c r="B66" s="35" t="s">
        <v>126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7">
        <v>0</v>
      </c>
      <c r="K66" s="37">
        <v>0</v>
      </c>
    </row>
    <row r="67" spans="1:11" s="38" customFormat="1" ht="30">
      <c r="A67" s="35" t="s">
        <v>127</v>
      </c>
      <c r="B67" s="35" t="s">
        <v>128</v>
      </c>
      <c r="C67" s="36">
        <v>0</v>
      </c>
      <c r="D67" s="36">
        <v>377021.19</v>
      </c>
      <c r="E67" s="36">
        <v>377021.19</v>
      </c>
      <c r="F67" s="36">
        <v>0</v>
      </c>
      <c r="G67" s="36">
        <v>0</v>
      </c>
      <c r="H67" s="36">
        <v>0</v>
      </c>
      <c r="I67" s="36">
        <v>0</v>
      </c>
      <c r="J67" s="37">
        <v>0</v>
      </c>
      <c r="K67" s="37">
        <v>0</v>
      </c>
    </row>
    <row r="68" spans="1:11" s="38" customFormat="1" ht="15">
      <c r="A68" s="35" t="s">
        <v>129</v>
      </c>
      <c r="B68" s="35" t="s">
        <v>130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7">
        <v>0</v>
      </c>
      <c r="K68" s="37">
        <v>0</v>
      </c>
    </row>
    <row r="69" spans="1:11" s="38" customFormat="1" ht="30">
      <c r="A69" s="35" t="s">
        <v>131</v>
      </c>
      <c r="B69" s="35" t="s">
        <v>132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7">
        <v>0</v>
      </c>
      <c r="K69" s="37">
        <v>0</v>
      </c>
    </row>
    <row r="70" spans="1:11" s="38" customFormat="1" ht="30">
      <c r="A70" s="35" t="s">
        <v>133</v>
      </c>
      <c r="B70" s="35" t="s">
        <v>134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7">
        <v>0</v>
      </c>
      <c r="K70" s="37">
        <v>0</v>
      </c>
    </row>
    <row r="71" spans="1:11" s="38" customFormat="1" ht="30">
      <c r="A71" s="35" t="s">
        <v>135</v>
      </c>
      <c r="B71" s="35" t="s">
        <v>136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7">
        <v>0</v>
      </c>
      <c r="K71" s="37">
        <v>0</v>
      </c>
    </row>
    <row r="72" spans="1:11" s="38" customFormat="1" ht="15">
      <c r="A72" s="35" t="s">
        <v>137</v>
      </c>
      <c r="B72" s="35" t="s">
        <v>138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7">
        <v>0</v>
      </c>
      <c r="K72" s="37">
        <v>0</v>
      </c>
    </row>
    <row r="73" spans="1:11" s="38" customFormat="1" ht="30">
      <c r="A73" s="35" t="s">
        <v>139</v>
      </c>
      <c r="B73" s="35" t="s">
        <v>140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7">
        <v>0</v>
      </c>
      <c r="K73" s="37">
        <v>0</v>
      </c>
    </row>
    <row r="74" spans="1:11" s="38" customFormat="1" ht="30">
      <c r="A74" s="35" t="s">
        <v>141</v>
      </c>
      <c r="B74" s="35" t="s">
        <v>142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7">
        <v>0</v>
      </c>
      <c r="K74" s="37">
        <v>0</v>
      </c>
    </row>
    <row r="75" spans="1:11" s="38" customFormat="1" ht="30">
      <c r="A75" s="35" t="s">
        <v>143</v>
      </c>
      <c r="B75" s="35" t="s">
        <v>144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7">
        <v>0</v>
      </c>
      <c r="K75" s="37">
        <v>0</v>
      </c>
    </row>
    <row r="76" spans="1:11" s="38" customFormat="1" ht="105">
      <c r="A76" s="35" t="s">
        <v>145</v>
      </c>
      <c r="B76" s="35" t="s">
        <v>146</v>
      </c>
      <c r="C76" s="36">
        <v>12983592.95</v>
      </c>
      <c r="D76" s="36">
        <v>6274965.28</v>
      </c>
      <c r="E76" s="36">
        <v>6274965.28</v>
      </c>
      <c r="F76" s="36">
        <v>0</v>
      </c>
      <c r="G76" s="36">
        <v>0</v>
      </c>
      <c r="H76" s="36">
        <v>0</v>
      </c>
      <c r="I76" s="36">
        <v>6274965.28</v>
      </c>
      <c r="J76" s="37">
        <v>0</v>
      </c>
      <c r="K76" s="37">
        <v>0</v>
      </c>
    </row>
    <row r="77" spans="1:11" s="38" customFormat="1" ht="75">
      <c r="A77" s="35" t="s">
        <v>147</v>
      </c>
      <c r="B77" s="35" t="s">
        <v>148</v>
      </c>
      <c r="C77" s="36">
        <f>SUM(C78:C81)</f>
        <v>4567396.859999999</v>
      </c>
      <c r="D77" s="36">
        <v>255912.31</v>
      </c>
      <c r="E77" s="36">
        <v>255912.31</v>
      </c>
      <c r="F77" s="36">
        <v>0</v>
      </c>
      <c r="G77" s="36">
        <v>0</v>
      </c>
      <c r="H77" s="36">
        <v>0</v>
      </c>
      <c r="I77" s="36">
        <v>127993.91</v>
      </c>
      <c r="J77" s="37">
        <v>0</v>
      </c>
      <c r="K77" s="37">
        <v>0</v>
      </c>
    </row>
    <row r="78" spans="1:11" s="38" customFormat="1" ht="15">
      <c r="A78" s="35" t="s">
        <v>149</v>
      </c>
      <c r="B78" s="35" t="s">
        <v>150</v>
      </c>
      <c r="C78" s="36">
        <v>4201120.02</v>
      </c>
      <c r="D78" s="36">
        <v>234025.99</v>
      </c>
      <c r="E78" s="36">
        <v>234025.99</v>
      </c>
      <c r="F78" s="36">
        <v>0</v>
      </c>
      <c r="G78" s="36">
        <v>0</v>
      </c>
      <c r="H78" s="36">
        <v>0</v>
      </c>
      <c r="I78" s="36">
        <v>0</v>
      </c>
      <c r="J78" s="37">
        <v>0</v>
      </c>
      <c r="K78" s="37">
        <v>0</v>
      </c>
    </row>
    <row r="79" spans="1:11" s="38" customFormat="1" ht="45">
      <c r="A79" s="35" t="s">
        <v>151</v>
      </c>
      <c r="B79" s="35" t="s">
        <v>152</v>
      </c>
      <c r="C79" s="36">
        <v>101931.72</v>
      </c>
      <c r="D79" s="36">
        <v>21886.32</v>
      </c>
      <c r="E79" s="36">
        <v>21886.32</v>
      </c>
      <c r="F79" s="36">
        <v>0</v>
      </c>
      <c r="G79" s="36">
        <v>0</v>
      </c>
      <c r="H79" s="36">
        <v>0</v>
      </c>
      <c r="I79" s="36">
        <v>0</v>
      </c>
      <c r="J79" s="37">
        <v>0</v>
      </c>
      <c r="K79" s="37">
        <v>0</v>
      </c>
    </row>
    <row r="80" spans="1:11" s="38" customFormat="1" ht="30">
      <c r="A80" s="35" t="s">
        <v>153</v>
      </c>
      <c r="B80" s="35" t="s">
        <v>154</v>
      </c>
      <c r="C80" s="36">
        <v>264345.12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7">
        <v>0</v>
      </c>
      <c r="K80" s="37">
        <v>0</v>
      </c>
    </row>
    <row r="81" spans="1:11" s="38" customFormat="1" ht="15">
      <c r="A81" s="35" t="s">
        <v>155</v>
      </c>
      <c r="B81" s="35" t="s">
        <v>156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7">
        <v>0</v>
      </c>
      <c r="K81" s="37">
        <v>0</v>
      </c>
    </row>
    <row r="82" spans="1:11" s="38" customFormat="1" ht="75">
      <c r="A82" s="35" t="s">
        <v>157</v>
      </c>
      <c r="B82" s="35" t="s">
        <v>158</v>
      </c>
      <c r="C82" s="36">
        <f>SUM(C83:C86)</f>
        <v>4549159.49</v>
      </c>
      <c r="D82" s="36">
        <v>127436.4</v>
      </c>
      <c r="E82" s="36">
        <v>127436.4</v>
      </c>
      <c r="F82" s="36">
        <v>0</v>
      </c>
      <c r="G82" s="36">
        <v>0</v>
      </c>
      <c r="H82" s="36">
        <v>0</v>
      </c>
      <c r="I82" s="36">
        <v>127436.4</v>
      </c>
      <c r="J82" s="37">
        <v>0</v>
      </c>
      <c r="K82" s="37">
        <v>0</v>
      </c>
    </row>
    <row r="83" spans="1:11" s="38" customFormat="1" ht="15">
      <c r="A83" s="35" t="s">
        <v>159</v>
      </c>
      <c r="B83" s="35" t="s">
        <v>160</v>
      </c>
      <c r="C83" s="36">
        <v>2729495.69</v>
      </c>
      <c r="D83" s="36">
        <v>127436.4</v>
      </c>
      <c r="E83" s="36">
        <v>127436.4</v>
      </c>
      <c r="F83" s="36">
        <v>0</v>
      </c>
      <c r="G83" s="36">
        <v>0</v>
      </c>
      <c r="H83" s="36">
        <v>0</v>
      </c>
      <c r="I83" s="36">
        <v>0</v>
      </c>
      <c r="J83" s="37">
        <v>0</v>
      </c>
      <c r="K83" s="37">
        <v>0</v>
      </c>
    </row>
    <row r="84" spans="1:11" s="38" customFormat="1" ht="15">
      <c r="A84" s="35" t="s">
        <v>161</v>
      </c>
      <c r="B84" s="35" t="s">
        <v>162</v>
      </c>
      <c r="C84" s="36">
        <v>1819663.8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7">
        <v>0</v>
      </c>
      <c r="K84" s="37">
        <v>0</v>
      </c>
    </row>
    <row r="85" spans="1:11" s="38" customFormat="1" ht="30">
      <c r="A85" s="35" t="s">
        <v>163</v>
      </c>
      <c r="B85" s="35" t="s">
        <v>164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7">
        <v>0</v>
      </c>
      <c r="K85" s="37">
        <v>0</v>
      </c>
    </row>
    <row r="86" spans="1:11" s="38" customFormat="1" ht="15">
      <c r="A86" s="35" t="s">
        <v>165</v>
      </c>
      <c r="B86" s="35" t="s">
        <v>166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7">
        <v>0</v>
      </c>
      <c r="K86" s="37">
        <v>0</v>
      </c>
    </row>
    <row r="87" spans="1:11" s="38" customFormat="1" ht="90">
      <c r="A87" s="35" t="s">
        <v>167</v>
      </c>
      <c r="B87" s="35" t="s">
        <v>168</v>
      </c>
      <c r="C87" s="36">
        <f>SUM(C88:C89)</f>
        <v>4118471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7">
        <v>0</v>
      </c>
      <c r="K87" s="37">
        <v>0</v>
      </c>
    </row>
    <row r="88" spans="1:11" s="38" customFormat="1" ht="30">
      <c r="A88" s="35" t="s">
        <v>169</v>
      </c>
      <c r="B88" s="35" t="s">
        <v>170</v>
      </c>
      <c r="C88" s="36">
        <v>4118471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7">
        <v>0</v>
      </c>
      <c r="K88" s="37">
        <v>0</v>
      </c>
    </row>
    <row r="89" spans="1:11" s="38" customFormat="1" ht="30">
      <c r="A89" s="35" t="s">
        <v>171</v>
      </c>
      <c r="B89" s="35" t="s">
        <v>172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7">
        <v>0</v>
      </c>
      <c r="K89" s="37">
        <v>0</v>
      </c>
    </row>
    <row r="90" spans="1:11" s="38" customFormat="1" ht="60">
      <c r="A90" s="35" t="s">
        <v>173</v>
      </c>
      <c r="B90" s="35" t="s">
        <v>174</v>
      </c>
      <c r="C90" s="36">
        <v>2225390.88</v>
      </c>
      <c r="D90" s="36">
        <v>698280.8</v>
      </c>
      <c r="E90" s="36">
        <v>698280.8</v>
      </c>
      <c r="F90" s="36">
        <v>0</v>
      </c>
      <c r="G90" s="36">
        <v>0</v>
      </c>
      <c r="H90" s="36">
        <v>0</v>
      </c>
      <c r="I90" s="36">
        <v>0</v>
      </c>
      <c r="J90" s="37">
        <v>0</v>
      </c>
      <c r="K90" s="37">
        <v>0</v>
      </c>
    </row>
    <row r="91" spans="1:11" s="38" customFormat="1" ht="105">
      <c r="A91" s="35" t="s">
        <v>175</v>
      </c>
      <c r="B91" s="35" t="s">
        <v>176</v>
      </c>
      <c r="C91" s="36">
        <f>SUM(C92:C93)</f>
        <v>0</v>
      </c>
      <c r="D91" s="36">
        <v>10871980.65</v>
      </c>
      <c r="E91" s="36">
        <v>10871980.65</v>
      </c>
      <c r="F91" s="36">
        <v>0</v>
      </c>
      <c r="G91" s="36">
        <v>0</v>
      </c>
      <c r="H91" s="36">
        <v>0</v>
      </c>
      <c r="I91" s="36">
        <v>2647154.5</v>
      </c>
      <c r="J91" s="37">
        <v>0</v>
      </c>
      <c r="K91" s="37">
        <v>0</v>
      </c>
    </row>
    <row r="92" spans="1:11" s="38" customFormat="1" ht="15">
      <c r="A92" s="35" t="s">
        <v>177</v>
      </c>
      <c r="B92" s="35" t="s">
        <v>178</v>
      </c>
      <c r="C92" s="36">
        <v>0</v>
      </c>
      <c r="D92" s="36">
        <v>0</v>
      </c>
      <c r="E92" s="36">
        <v>10871980.65</v>
      </c>
      <c r="F92" s="36">
        <v>0</v>
      </c>
      <c r="G92" s="36">
        <v>0</v>
      </c>
      <c r="H92" s="36">
        <v>0</v>
      </c>
      <c r="I92" s="36">
        <v>0</v>
      </c>
      <c r="J92" s="37">
        <v>0</v>
      </c>
      <c r="K92" s="37">
        <v>0</v>
      </c>
    </row>
    <row r="93" spans="1:11" s="38" customFormat="1" ht="15">
      <c r="A93" s="35" t="s">
        <v>179</v>
      </c>
      <c r="B93" s="35" t="s">
        <v>180</v>
      </c>
      <c r="C93" s="36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7">
        <v>0</v>
      </c>
      <c r="K93" s="37">
        <v>0</v>
      </c>
    </row>
    <row r="94" spans="1:11" s="38" customFormat="1" ht="60">
      <c r="A94" s="35" t="s">
        <v>181</v>
      </c>
      <c r="B94" s="35" t="s">
        <v>182</v>
      </c>
      <c r="C94" s="36">
        <f>SUM(C95:C97)</f>
        <v>3436987.44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7">
        <v>0</v>
      </c>
      <c r="K94" s="37">
        <v>0</v>
      </c>
    </row>
    <row r="95" spans="1:11" s="38" customFormat="1" ht="15">
      <c r="A95" s="35" t="s">
        <v>183</v>
      </c>
      <c r="B95" s="35" t="s">
        <v>236</v>
      </c>
      <c r="C95" s="36">
        <v>3436987.44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7">
        <v>0</v>
      </c>
      <c r="K95" s="37">
        <v>0</v>
      </c>
    </row>
    <row r="96" spans="1:11" s="38" customFormat="1" ht="15">
      <c r="A96" s="35" t="s">
        <v>184</v>
      </c>
      <c r="B96" s="35" t="s">
        <v>185</v>
      </c>
      <c r="C96" s="36">
        <v>0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7">
        <v>0</v>
      </c>
      <c r="K96" s="37">
        <v>0</v>
      </c>
    </row>
    <row r="97" spans="1:11" s="38" customFormat="1" ht="15">
      <c r="A97" s="35" t="s">
        <v>186</v>
      </c>
      <c r="B97" s="35" t="s">
        <v>187</v>
      </c>
      <c r="C97" s="36">
        <v>0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7">
        <v>0</v>
      </c>
      <c r="K97" s="37">
        <v>0</v>
      </c>
    </row>
    <row r="98" spans="1:11" s="38" customFormat="1" ht="60">
      <c r="A98" s="35" t="s">
        <v>188</v>
      </c>
      <c r="B98" s="35" t="s">
        <v>189</v>
      </c>
      <c r="C98" s="36">
        <f>SUM(C99:C116)</f>
        <v>21077632.96</v>
      </c>
      <c r="D98" s="36">
        <v>503726.58</v>
      </c>
      <c r="E98" s="36">
        <v>503726.58</v>
      </c>
      <c r="F98" s="36">
        <v>0</v>
      </c>
      <c r="G98" s="36">
        <v>0</v>
      </c>
      <c r="H98" s="36">
        <v>0</v>
      </c>
      <c r="I98" s="36">
        <v>503726.58</v>
      </c>
      <c r="J98" s="37">
        <v>0</v>
      </c>
      <c r="K98" s="37">
        <v>0</v>
      </c>
    </row>
    <row r="99" spans="1:11" s="38" customFormat="1" ht="15">
      <c r="A99" s="35" t="s">
        <v>190</v>
      </c>
      <c r="B99" s="35" t="s">
        <v>191</v>
      </c>
      <c r="C99" s="36">
        <v>0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7">
        <v>0</v>
      </c>
      <c r="K99" s="37">
        <v>0</v>
      </c>
    </row>
    <row r="100" spans="1:11" s="38" customFormat="1" ht="15">
      <c r="A100" s="35" t="s">
        <v>192</v>
      </c>
      <c r="B100" s="35" t="s">
        <v>193</v>
      </c>
      <c r="C100" s="36">
        <v>409169.4</v>
      </c>
      <c r="D100" s="36">
        <v>16892.75</v>
      </c>
      <c r="E100" s="36">
        <v>16892.75</v>
      </c>
      <c r="F100" s="36">
        <v>0</v>
      </c>
      <c r="G100" s="36">
        <v>0</v>
      </c>
      <c r="H100" s="36">
        <v>0</v>
      </c>
      <c r="I100" s="36">
        <v>0</v>
      </c>
      <c r="J100" s="37">
        <v>0</v>
      </c>
      <c r="K100" s="37">
        <v>0</v>
      </c>
    </row>
    <row r="101" spans="1:11" s="38" customFormat="1" ht="15">
      <c r="A101" s="35" t="s">
        <v>194</v>
      </c>
      <c r="B101" s="35" t="s">
        <v>195</v>
      </c>
      <c r="C101" s="36"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7">
        <v>0</v>
      </c>
      <c r="K101" s="37">
        <v>0</v>
      </c>
    </row>
    <row r="102" spans="1:11" s="38" customFormat="1" ht="15">
      <c r="A102" s="35" t="s">
        <v>196</v>
      </c>
      <c r="B102" s="35" t="s">
        <v>197</v>
      </c>
      <c r="C102" s="36">
        <v>0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7">
        <v>0</v>
      </c>
      <c r="K102" s="37">
        <v>0</v>
      </c>
    </row>
    <row r="103" spans="1:11" s="38" customFormat="1" ht="15">
      <c r="A103" s="35" t="s">
        <v>198</v>
      </c>
      <c r="B103" s="35" t="s">
        <v>199</v>
      </c>
      <c r="C103" s="36">
        <v>635212.8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7">
        <v>0</v>
      </c>
      <c r="K103" s="37">
        <v>0</v>
      </c>
    </row>
    <row r="104" spans="1:11" s="38" customFormat="1" ht="30">
      <c r="A104" s="35" t="s">
        <v>200</v>
      </c>
      <c r="B104" s="35" t="s">
        <v>201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7">
        <v>0</v>
      </c>
      <c r="K104" s="37">
        <v>0</v>
      </c>
    </row>
    <row r="105" spans="1:11" s="38" customFormat="1" ht="30">
      <c r="A105" s="35" t="s">
        <v>202</v>
      </c>
      <c r="B105" s="35" t="s">
        <v>203</v>
      </c>
      <c r="C105" s="36">
        <v>0</v>
      </c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7">
        <v>0</v>
      </c>
      <c r="K105" s="37">
        <v>0</v>
      </c>
    </row>
    <row r="106" spans="1:11" s="38" customFormat="1" ht="30">
      <c r="A106" s="35" t="s">
        <v>204</v>
      </c>
      <c r="B106" s="35" t="s">
        <v>205</v>
      </c>
      <c r="C106" s="36">
        <v>19093250.76</v>
      </c>
      <c r="D106" s="36">
        <v>486833.83</v>
      </c>
      <c r="E106" s="36">
        <v>486833.83</v>
      </c>
      <c r="F106" s="36">
        <v>0</v>
      </c>
      <c r="G106" s="36">
        <v>0</v>
      </c>
      <c r="H106" s="36">
        <v>0</v>
      </c>
      <c r="I106" s="36">
        <v>0</v>
      </c>
      <c r="J106" s="37">
        <v>0</v>
      </c>
      <c r="K106" s="37">
        <v>0</v>
      </c>
    </row>
    <row r="107" spans="1:11" s="38" customFormat="1" ht="15">
      <c r="A107" s="35" t="s">
        <v>206</v>
      </c>
      <c r="B107" s="35" t="s">
        <v>207</v>
      </c>
      <c r="C107" s="36">
        <v>0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7">
        <v>0</v>
      </c>
      <c r="K107" s="37">
        <v>0</v>
      </c>
    </row>
    <row r="108" spans="1:11" s="38" customFormat="1" ht="15">
      <c r="A108" s="35" t="s">
        <v>208</v>
      </c>
      <c r="B108" s="35" t="s">
        <v>209</v>
      </c>
      <c r="C108" s="36">
        <v>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7">
        <v>0</v>
      </c>
      <c r="K108" s="37">
        <v>0</v>
      </c>
    </row>
    <row r="109" spans="1:11" s="38" customFormat="1" ht="15">
      <c r="A109" s="35" t="s">
        <v>210</v>
      </c>
      <c r="B109" s="35" t="s">
        <v>211</v>
      </c>
      <c r="C109" s="36">
        <v>900000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7">
        <v>0</v>
      </c>
      <c r="K109" s="37">
        <v>0</v>
      </c>
    </row>
    <row r="110" spans="1:11" s="38" customFormat="1" ht="15">
      <c r="A110" s="35" t="s">
        <v>212</v>
      </c>
      <c r="B110" s="35" t="s">
        <v>213</v>
      </c>
      <c r="C110" s="36">
        <v>0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7">
        <v>0</v>
      </c>
      <c r="K110" s="37">
        <v>0</v>
      </c>
    </row>
    <row r="111" spans="1:11" s="38" customFormat="1" ht="15">
      <c r="A111" s="35" t="s">
        <v>214</v>
      </c>
      <c r="B111" s="35" t="s">
        <v>215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7">
        <v>0</v>
      </c>
      <c r="K111" s="37">
        <v>0</v>
      </c>
    </row>
    <row r="112" spans="1:11" s="38" customFormat="1" ht="15">
      <c r="A112" s="35" t="s">
        <v>216</v>
      </c>
      <c r="B112" s="35" t="s">
        <v>217</v>
      </c>
      <c r="C112" s="36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7">
        <v>0</v>
      </c>
      <c r="K112" s="37">
        <v>0</v>
      </c>
    </row>
    <row r="113" spans="1:11" s="38" customFormat="1" ht="15">
      <c r="A113" s="35" t="s">
        <v>218</v>
      </c>
      <c r="B113" s="35" t="s">
        <v>219</v>
      </c>
      <c r="C113" s="36">
        <v>40000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7">
        <v>0</v>
      </c>
      <c r="K113" s="37">
        <v>0</v>
      </c>
    </row>
    <row r="114" spans="1:11" s="38" customFormat="1" ht="15">
      <c r="A114" s="35" t="s">
        <v>220</v>
      </c>
      <c r="B114" s="35" t="s">
        <v>221</v>
      </c>
      <c r="C114" s="36">
        <v>0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7">
        <v>0</v>
      </c>
      <c r="K114" s="37">
        <v>0</v>
      </c>
    </row>
    <row r="115" spans="1:11" s="38" customFormat="1" ht="15">
      <c r="A115" s="35" t="s">
        <v>222</v>
      </c>
      <c r="B115" s="35" t="s">
        <v>50</v>
      </c>
      <c r="C115" s="36">
        <v>0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7">
        <v>0</v>
      </c>
      <c r="K115" s="37">
        <v>0</v>
      </c>
    </row>
    <row r="116" spans="1:11" s="38" customFormat="1" ht="15">
      <c r="A116" s="35" t="s">
        <v>223</v>
      </c>
      <c r="B116" s="35" t="s">
        <v>224</v>
      </c>
      <c r="C116" s="36"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7">
        <v>0</v>
      </c>
      <c r="K116" s="37">
        <v>0</v>
      </c>
    </row>
    <row r="117" spans="1:11" s="38" customFormat="1" ht="90">
      <c r="A117" s="35" t="s">
        <v>225</v>
      </c>
      <c r="B117" s="35" t="s">
        <v>226</v>
      </c>
      <c r="C117" s="36">
        <v>0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7">
        <v>0</v>
      </c>
      <c r="K117" s="37">
        <v>0</v>
      </c>
    </row>
    <row r="118" spans="1:11" s="38" customFormat="1" ht="15">
      <c r="A118" s="71" t="s">
        <v>227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</row>
    <row r="119" spans="1:11" s="43" customFormat="1" ht="13.5" customHeight="1">
      <c r="A119" s="39"/>
      <c r="B119" s="40" t="s">
        <v>228</v>
      </c>
      <c r="C119" s="41">
        <v>539699.31</v>
      </c>
      <c r="D119" s="42"/>
      <c r="E119" s="42"/>
      <c r="F119" s="42"/>
      <c r="G119" s="42"/>
      <c r="H119" s="42"/>
      <c r="I119" s="42"/>
      <c r="J119" s="41">
        <v>539699.31</v>
      </c>
      <c r="K119" s="42"/>
    </row>
    <row r="120" spans="1:11" s="43" customFormat="1" ht="25.5" customHeight="1">
      <c r="A120" s="39"/>
      <c r="B120" s="40" t="s">
        <v>229</v>
      </c>
      <c r="C120" s="41">
        <v>167868.9</v>
      </c>
      <c r="D120" s="42"/>
      <c r="E120" s="42"/>
      <c r="F120" s="42"/>
      <c r="G120" s="42"/>
      <c r="H120" s="42"/>
      <c r="I120" s="42"/>
      <c r="J120" s="41">
        <v>167868.9</v>
      </c>
      <c r="K120" s="42"/>
    </row>
    <row r="121" spans="1:11" s="43" customFormat="1" ht="25.5" customHeight="1">
      <c r="A121" s="39"/>
      <c r="B121" s="40" t="s">
        <v>230</v>
      </c>
      <c r="C121" s="36">
        <f>SUM(C119:C120)</f>
        <v>707568.2100000001</v>
      </c>
      <c r="D121" s="42"/>
      <c r="E121" s="42"/>
      <c r="F121" s="42"/>
      <c r="G121" s="42"/>
      <c r="H121" s="42"/>
      <c r="I121" s="42"/>
      <c r="J121" s="36">
        <f>SUM(J119:J120)</f>
        <v>707568.2100000001</v>
      </c>
      <c r="K121" s="42"/>
    </row>
    <row r="122" spans="3:11" s="38" customFormat="1" ht="15"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1:11" s="38" customFormat="1" ht="15">
      <c r="A123" s="45" t="s">
        <v>231</v>
      </c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1:11" s="38" customFormat="1" ht="15">
      <c r="A124" s="45" t="s">
        <v>232</v>
      </c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3:11" s="38" customFormat="1" ht="15"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3:11" s="38" customFormat="1" ht="15"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3:11" s="38" customFormat="1" ht="15"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3:11" s="38" customFormat="1" ht="15"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 s="47" customFormat="1" ht="15">
      <c r="A129" s="46" t="s">
        <v>233</v>
      </c>
      <c r="C129" s="48"/>
      <c r="D129" s="48"/>
      <c r="E129" s="48"/>
      <c r="F129" s="48" t="s">
        <v>237</v>
      </c>
      <c r="G129" s="48"/>
      <c r="H129" s="48"/>
      <c r="I129" s="48"/>
      <c r="J129" s="48"/>
      <c r="K129" s="48"/>
    </row>
    <row r="131" spans="1:6" ht="15">
      <c r="A131" s="51" t="s">
        <v>234</v>
      </c>
      <c r="F131" s="50" t="s">
        <v>238</v>
      </c>
    </row>
    <row r="133" spans="1:6" ht="15">
      <c r="A133" s="51" t="s">
        <v>235</v>
      </c>
      <c r="F133" s="50" t="s">
        <v>239</v>
      </c>
    </row>
  </sheetData>
  <sheetProtection/>
  <mergeCells count="11">
    <mergeCell ref="I4:I5"/>
    <mergeCell ref="J4:J5"/>
    <mergeCell ref="K4:K5"/>
    <mergeCell ref="A118:K118"/>
    <mergeCell ref="A2:K2"/>
    <mergeCell ref="A3:K3"/>
    <mergeCell ref="A4:A5"/>
    <mergeCell ref="B4:B5"/>
    <mergeCell ref="C4:C5"/>
    <mergeCell ref="D4:D5"/>
    <mergeCell ref="E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Aдминистpатор</dc:creator>
  <cp:keywords/>
  <dc:description/>
  <cp:lastModifiedBy>ек</cp:lastModifiedBy>
  <dcterms:created xsi:type="dcterms:W3CDTF">2018-04-23T08:34:18Z</dcterms:created>
  <dcterms:modified xsi:type="dcterms:W3CDTF">2018-04-28T08:04:22Z</dcterms:modified>
  <cp:category/>
  <cp:version/>
  <cp:contentType/>
  <cp:contentStatus/>
</cp:coreProperties>
</file>